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ECC1C52E-1C5C-4802-BD8E-9652AE2BF107}" xr6:coauthVersionLast="47" xr6:coauthVersionMax="47" xr10:uidLastSave="{00000000-0000-0000-0000-000000000000}"/>
  <bookViews>
    <workbookView xWindow="-120" yWindow="-120" windowWidth="24240" windowHeight="13020" activeTab="2"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Knowledge&amp;Skills" sheetId="12" r:id="rId7"/>
    <sheet name="3.3 Support" sheetId="13" r:id="rId8"/>
    <sheet name="3.4 ICT Dev Life Cycle" sheetId="4" r:id="rId9"/>
    <sheet name="3.5 Personnel" sheetId="5" r:id="rId10"/>
    <sheet name="3.6 Procurement" sheetId="6" r:id="rId11"/>
    <sheet name="3.7 Culture" sheetId="7" r:id="rId12"/>
    <sheet name="status" sheetId="8" state="hidden" r:id="rId1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4" roundtripDataSignature="AMtx7mgeRSKnbyKAlU5wGcJLaPVOvqNzTg=="/>
    </ext>
  </extLst>
</workbook>
</file>

<file path=xl/calcChain.xml><?xml version="1.0" encoding="utf-8"?>
<calcChain xmlns="http://schemas.openxmlformats.org/spreadsheetml/2006/main">
  <c r="J26" i="7" l="1"/>
  <c r="J7" i="17" s="1"/>
  <c r="B26" i="7"/>
  <c r="B30" i="7" s="1"/>
  <c r="B31" i="7" s="1"/>
  <c r="B33" i="6"/>
  <c r="B34" i="6"/>
  <c r="B3" i="17" s="1"/>
  <c r="B28" i="5"/>
  <c r="B29" i="5" s="1"/>
  <c r="B8" i="17" s="1"/>
  <c r="B43" i="4"/>
  <c r="B44" i="4" s="1"/>
  <c r="B2" i="17" s="1"/>
  <c r="B47" i="13"/>
  <c r="B51" i="13"/>
  <c r="B52" i="13" s="1"/>
  <c r="B29" i="12"/>
  <c r="B30" i="12" s="1"/>
  <c r="B5" i="17" s="1"/>
  <c r="B54" i="11"/>
  <c r="B58" i="11" s="1"/>
  <c r="B59" i="11" s="1"/>
  <c r="J54" i="11"/>
  <c r="J55" i="11" s="1"/>
  <c r="F4" i="17" s="1"/>
  <c r="H54" i="11"/>
  <c r="H55" i="11"/>
  <c r="E132" i="14" s="1"/>
  <c r="F54" i="11"/>
  <c r="L54" i="11" s="1"/>
  <c r="I4" i="17" s="1"/>
  <c r="D54" i="11"/>
  <c r="D55" i="11" s="1"/>
  <c r="H29" i="12"/>
  <c r="H30" i="12" s="1"/>
  <c r="E5" i="17" s="1"/>
  <c r="J29" i="12"/>
  <c r="J5" i="17" s="1"/>
  <c r="F29" i="12"/>
  <c r="D29" i="12"/>
  <c r="F30" i="12"/>
  <c r="D133" i="14" s="1"/>
  <c r="D30" i="12"/>
  <c r="C5" i="17" s="1"/>
  <c r="J47" i="13"/>
  <c r="H47" i="13"/>
  <c r="H48" i="13" s="1"/>
  <c r="F47" i="13"/>
  <c r="F48" i="13" s="1"/>
  <c r="D47" i="13"/>
  <c r="D48" i="13" s="1"/>
  <c r="J43" i="4"/>
  <c r="J44" i="4" s="1"/>
  <c r="H43" i="4"/>
  <c r="H44" i="4" s="1"/>
  <c r="F43" i="4"/>
  <c r="F44" i="4" s="1"/>
  <c r="D43" i="4"/>
  <c r="D44" i="4" s="1"/>
  <c r="H28" i="5"/>
  <c r="H29" i="5" s="1"/>
  <c r="E8" i="17" s="1"/>
  <c r="F28" i="5"/>
  <c r="F29" i="5" s="1"/>
  <c r="D8" i="17" s="1"/>
  <c r="D28" i="5"/>
  <c r="D29" i="5" s="1"/>
  <c r="C8" i="17" s="1"/>
  <c r="J28" i="5"/>
  <c r="J33" i="6"/>
  <c r="J34" i="6" s="1"/>
  <c r="H33" i="6"/>
  <c r="H34" i="6"/>
  <c r="E3" i="17" s="1"/>
  <c r="F33" i="6"/>
  <c r="F34" i="6" s="1"/>
  <c r="D33" i="6"/>
  <c r="D34" i="6" s="1"/>
  <c r="C137" i="14" s="1"/>
  <c r="J27" i="7"/>
  <c r="F7" i="17" s="1"/>
  <c r="H26" i="7"/>
  <c r="L26" i="7" s="1"/>
  <c r="F26" i="7"/>
  <c r="F27" i="7" s="1"/>
  <c r="D26" i="7"/>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G13" i="14"/>
  <c r="J6" i="17"/>
  <c r="B48" i="13"/>
  <c r="J30" i="12"/>
  <c r="J29" i="5"/>
  <c r="F8" i="17" s="1"/>
  <c r="B37" i="6"/>
  <c r="B38" i="6" s="1"/>
  <c r="B6" i="17"/>
  <c r="E137" i="14"/>
  <c r="F133" i="14"/>
  <c r="F138" i="14"/>
  <c r="J8" i="17"/>
  <c r="E136" i="14"/>
  <c r="F5" i="17"/>
  <c r="C136" i="14"/>
  <c r="F134" i="14"/>
  <c r="C138" i="14"/>
  <c r="E133" i="14"/>
  <c r="F132" i="14"/>
  <c r="D136" i="14"/>
  <c r="D138" i="14" l="1"/>
  <c r="D7" i="17"/>
  <c r="B1" i="7"/>
  <c r="H7" i="17" s="1"/>
  <c r="H138" i="14"/>
  <c r="I7" i="17"/>
  <c r="D27" i="7"/>
  <c r="C7" i="17" s="1"/>
  <c r="H27" i="7"/>
  <c r="B27" i="7"/>
  <c r="B7" i="17" s="1"/>
  <c r="D3" i="17"/>
  <c r="D137" i="14"/>
  <c r="L34" i="6"/>
  <c r="F3" i="17"/>
  <c r="F137" i="14"/>
  <c r="L33" i="6"/>
  <c r="J3" i="17"/>
  <c r="B1" i="6"/>
  <c r="H3" i="17" s="1"/>
  <c r="C3" i="17"/>
  <c r="F136" i="14"/>
  <c r="L29" i="5"/>
  <c r="B1" i="5"/>
  <c r="H8" i="17" s="1"/>
  <c r="L28" i="5"/>
  <c r="B32" i="5"/>
  <c r="B33" i="5" s="1"/>
  <c r="B1" i="4"/>
  <c r="H2" i="17" s="1"/>
  <c r="F135" i="14"/>
  <c r="L44" i="4"/>
  <c r="F2" i="17"/>
  <c r="D2" i="17"/>
  <c r="D135" i="14"/>
  <c r="E2" i="17"/>
  <c r="E135" i="14"/>
  <c r="C135" i="14"/>
  <c r="C2" i="17"/>
  <c r="B47" i="4"/>
  <c r="B48" i="4" s="1"/>
  <c r="L43" i="4"/>
  <c r="J2" i="17"/>
  <c r="L47" i="13"/>
  <c r="D6" i="17"/>
  <c r="D134" i="14"/>
  <c r="I6" i="17"/>
  <c r="H134" i="14"/>
  <c r="C134" i="14"/>
  <c r="C6" i="17"/>
  <c r="E134" i="14"/>
  <c r="L48" i="13"/>
  <c r="E6" i="17"/>
  <c r="B1" i="13"/>
  <c r="H6" i="17" s="1"/>
  <c r="J48" i="13"/>
  <c r="F6" i="17" s="1"/>
  <c r="F9" i="17" s="1"/>
  <c r="B1" i="12"/>
  <c r="H5" i="17" s="1"/>
  <c r="B33" i="12"/>
  <c r="B34" i="12" s="1"/>
  <c r="C133" i="14"/>
  <c r="L29" i="12"/>
  <c r="D5" i="17"/>
  <c r="L30" i="12"/>
  <c r="C4" i="17"/>
  <c r="C132" i="14"/>
  <c r="F55" i="11"/>
  <c r="B1" i="11"/>
  <c r="H4" i="17" s="1"/>
  <c r="B55" i="11"/>
  <c r="B4" i="17" s="1"/>
  <c r="B9" i="17" s="1"/>
  <c r="J4" i="17"/>
  <c r="L55" i="11"/>
  <c r="E4" i="17"/>
  <c r="H132" i="14"/>
  <c r="E7" i="17" l="1"/>
  <c r="E9" i="17" s="1"/>
  <c r="E138" i="14"/>
  <c r="L27" i="7"/>
  <c r="H137" i="14"/>
  <c r="I3" i="17"/>
  <c r="G137" i="14"/>
  <c r="G3" i="17"/>
  <c r="J9" i="17"/>
  <c r="G8" i="17"/>
  <c r="G136" i="14"/>
  <c r="I8" i="17"/>
  <c r="H136" i="14"/>
  <c r="I2" i="17"/>
  <c r="H135" i="14"/>
  <c r="G135" i="14"/>
  <c r="G2" i="17"/>
  <c r="G134" i="14"/>
  <c r="G6" i="17"/>
  <c r="C9" i="17"/>
  <c r="H9" i="17"/>
  <c r="G133" i="14"/>
  <c r="G5" i="17"/>
  <c r="H133" i="14"/>
  <c r="H139" i="14" s="1"/>
  <c r="H142" i="14" s="1"/>
  <c r="I5" i="17"/>
  <c r="I9" i="17" s="1"/>
  <c r="B10" i="17" s="1"/>
  <c r="D4" i="17"/>
  <c r="D9" i="17" s="1"/>
  <c r="D132" i="14"/>
  <c r="G4" i="17"/>
  <c r="G132" i="14"/>
  <c r="G138" i="14" l="1"/>
  <c r="G7" i="17"/>
  <c r="G9" i="1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D8"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<sst xmlns="http://schemas.openxmlformats.org/spreadsheetml/2006/main" count="918" uniqueCount="409">
  <si>
    <t xml:space="preserve">Sample Communications Dimension Assessment Date: </t>
  </si>
  <si>
    <t>Assessment Scope:</t>
  </si>
  <si>
    <t>Comments for dimension assessment:</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</si>
  <si>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</si>
  <si>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</si>
  <si>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</si>
  <si>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</si>
  <si>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</si>
  <si>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</si>
  <si>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</si>
  <si>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</si>
  <si>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</si>
  <si>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</si>
  <si>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</si>
  <si>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</si>
  <si>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</si>
  <si>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</si>
  <si>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</si>
  <si>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</si>
  <si>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</si>
  <si>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</si>
  <si>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</si>
  <si>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</si>
  <si>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</si>
  <si>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</si>
  <si>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</si>
  <si>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</si>
  <si>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</si>
  <si>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</si>
  <si>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</si>
  <si>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</si>
  <si>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</si>
  <si>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</si>
  <si>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</si>
  <si>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</si>
  <si>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</si>
  <si>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</si>
  <si>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</si>
  <si>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</si>
  <si>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</si>
  <si>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</si>
  <si>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</si>
  <si>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</si>
  <si>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</si>
  <si>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</si>
  <si>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</si>
  <si>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</si>
  <si>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</si>
  <si>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</si>
  <si>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</si>
  <si>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</si>
  <si>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</si>
  <si>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</si>
  <si>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</si>
  <si>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Knowledge and Skills</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</si>
  <si>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</si>
  <si>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</si>
  <si>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</si>
  <si>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</si>
  <si>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</si>
  <si>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</si>
  <si>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</si>
  <si>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</si>
  <si>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</si>
  <si>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</si>
  <si>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</si>
  <si>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</si>
  <si>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</si>
  <si>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</si>
  <si>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</si>
  <si>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</si>
  <si>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</si>
  <si>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</si>
  <si>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</si>
  <si>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</si>
  <si>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</si>
  <si>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</si>
  <si>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</si>
  <si>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</si>
  <si>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</si>
  <si>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</si>
  <si>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</si>
  <si>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</si>
  <si>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</si>
  <si>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</si>
  <si>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</si>
  <si>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</si>
  <si>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</si>
  <si>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</si>
  <si>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</si>
  <si>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</si>
  <si>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</si>
  <si>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</si>
  <si>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</si>
  <si>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</si>
  <si>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</si>
  <si>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</si>
  <si>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</si>
  <si>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</si>
  <si>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</si>
  <si>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</si>
  <si>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</si>
  <si>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</si>
  <si>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</si>
  <si>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</si>
  <si>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</si>
  <si>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</si>
  <si>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</si>
  <si>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</si>
  <si>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</si>
  <si>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</si>
  <si>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</si>
  <si>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</si>
  <si>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</si>
  <si>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</si>
  <si>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</si>
  <si>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</si>
  <si>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</si>
  <si>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</si>
  <si>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</si>
  <si>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</si>
  <si>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</si>
  <si>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</si>
  <si>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</si>
  <si>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</si>
  <si>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</si>
  <si>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</si>
  <si>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</si>
  <si>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</si>
  <si>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</si>
  <si>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</si>
  <si>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</si>
  <si>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</si>
  <si>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</si>
  <si>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</si>
  <si>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</si>
  <si>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</si>
  <si>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</si>
  <si>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</si>
  <si>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</si>
  <si>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</si>
  <si>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</si>
  <si>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</si>
  <si>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</si>
  <si>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</si>
  <si>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</si>
  <si>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</si>
  <si>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</si>
  <si>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</si>
  <si>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</si>
  <si>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</si>
  <si>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</si>
  <si>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</si>
  <si>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</si>
  <si>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</si>
  <si>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</si>
  <si>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</si>
  <si>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</si>
  <si>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</si>
  <si>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</si>
  <si>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</si>
  <si>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</si>
  <si>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</si>
  <si>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</si>
  <si>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</si>
  <si>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</si>
  <si>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</si>
  <si>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</si>
  <si>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</si>
  <si>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</si>
  <si>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</si>
  <si>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</si>
  <si>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</si>
  <si>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</si>
  <si>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</si>
  <si>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</si>
  <si>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</si>
  <si>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</si>
  <si>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</si>
  <si>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</si>
  <si>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</si>
  <si>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</si>
  <si>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</si>
  <si>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</si>
  <si>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</si>
  <si>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</si>
  <si>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</si>
  <si>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</si>
  <si>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</si>
  <si>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</si>
  <si>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</si>
  <si>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</si>
  <si>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</si>
  <si>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</si>
  <si>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</si>
  <si>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</si>
  <si>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</si>
  <si>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</si>
  <si>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</si>
  <si>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</si>
  <si>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</si>
  <si>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</si>
  <si>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</si>
  <si>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</si>
  <si>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</si>
  <si>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</si>
  <si>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</si>
  <si>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</si>
  <si>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</si>
  <si>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</si>
  <si>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</si>
  <si>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</si>
  <si>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</si>
  <si>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</si>
  <si>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</si>
  <si>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</si>
  <si>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</si>
  <si>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</si>
  <si>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</si>
  <si>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</si>
  <si>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</si>
  <si>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</si>
  <si>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</si>
  <si>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</si>
  <si>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</si>
  <si>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</si>
  <si>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</si>
  <si>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</si>
  <si>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</si>
  <si>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</si>
  <si>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</si>
  <si>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</si>
  <si>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</si>
  <si>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</si>
  <si>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</si>
  <si>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</si>
  <si>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</si>
  <si>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</si>
  <si>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</si>
  <si>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</si>
  <si>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</si>
  <si>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</si>
  <si>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</si>
  <si>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</si>
  <si>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</si>
  <si>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</si>
  <si>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</si>
  <si>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</si>
  <si>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</si>
  <si>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</si>
  <si>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</si>
  <si>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</si>
  <si>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</si>
  <si>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</si>
  <si>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</si>
  <si>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</si>
  <si>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</si>
  <si>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</si>
  <si>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</si>
  <si>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</si>
  <si>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</si>
  <si>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</si>
  <si>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</si>
  <si>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</si>
  <si>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</si>
  <si>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</si>
  <si>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</si>
  <si>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</si>
  <si>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</si>
  <si>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</si>
  <si>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</si>
  <si>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</si>
  <si>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</si>
  <si>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</si>
  <si>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</si>
  <si>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</si>
  <si>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</si>
  <si>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</si>
  <si>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</si>
  <si>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</si>
  <si>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</si>
  <si>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</si>
  <si>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</si>
  <si>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</si>
  <si>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</si>
  <si>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</si>
  <si>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</si>
  <si>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</si>
  <si>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</si>
  <si>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</si>
  <si>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</si>
  <si>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</si>
  <si>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</si>
  <si>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</si>
  <si>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</si>
  <si>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</si>
  <si>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</si>
  <si>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</si>
  <si>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</si>
  <si>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</si>
  <si>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</si>
  <si>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</si>
  <si>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</si>
  <si>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Inactive Level (No Goal)</t>
  </si>
  <si>
    <t>Launch Level Goal</t>
  </si>
  <si>
    <t>Integrate Level Goal</t>
  </si>
  <si>
    <t>Optimize Level Goal</t>
  </si>
  <si>
    <t>Maturity Levels</t>
  </si>
  <si>
    <t>Inactive Level (No Outcomes)</t>
  </si>
  <si>
    <t>Launch Level Outcomes</t>
  </si>
  <si>
    <t>Integrate Level Outcomes</t>
  </si>
  <si>
    <t>Optimize Level Outcomes</t>
  </si>
  <si>
    <t>Inactive Level Evidence</t>
  </si>
  <si>
    <t>Launch Level Evidence</t>
  </si>
  <si>
    <t>Integrate Level Evidence</t>
  </si>
  <si>
    <t>Optimize Level Evidence</t>
  </si>
  <si>
    <t>Total Proofpoints in Level</t>
  </si>
  <si>
    <t>Percentages of Proofpoints in Levels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</si>
  <si>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</si>
  <si>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</si>
  <si>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</si>
  <si>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Procurement Outcomes by Levels</t>
  </si>
  <si>
    <t xml:space="preserve">Outcomes in Levels </t>
  </si>
  <si>
    <t>Inactive Level</t>
  </si>
  <si>
    <t>Launch Level</t>
  </si>
  <si>
    <t>Integrate Level</t>
  </si>
  <si>
    <t xml:space="preserve">Optimize Level </t>
  </si>
  <si>
    <t>Total Number of Proofpoints</t>
  </si>
  <si>
    <t xml:space="preserve">Total Number of Proofpoints </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</si>
  <si>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</si>
  <si>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</si>
  <si>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</si>
  <si>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</si>
  <si>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</si>
  <si>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</si>
  <si>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</si>
  <si>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</si>
  <si>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</si>
  <si>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</si>
  <si>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</si>
  <si>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</si>
  <si>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</si>
  <si>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</si>
  <si>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</si>
  <si>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Communications need to be accessible to the widest audience possible and meet the requirements in the accessibility standards. Accessible communications applies to all communications that are:
external and internal
formal and informal
major and minor
generated by the organization directly or by third parties under contract to the organization</t>
  </si>
  <si>
    <t>Accessible communications is an umbrella term for clear, direct, and easy-to-understand communications that are renderable in multiple formats so that all users have equivalent access. It considers barriers to accessing information and removes them or provides alternatives.</t>
  </si>
  <si>
    <t>Fixed each Dimention header # of proofpoints left to be assessed</t>
  </si>
  <si>
    <t>Added missing alt text for Full Tally Data visualization.</t>
  </si>
  <si>
    <t>Added missing description of 3.1 Communications cells A6 &amp; A8</t>
  </si>
  <si>
    <t>Reduced width of status column for all dimensions</t>
  </si>
  <si>
    <t>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t>
  </si>
  <si>
    <t>Fixed all dimenions - Totals missed new proofpoint added</t>
  </si>
  <si>
    <t>Fixed All dimention - Total percentages fixed formula</t>
  </si>
  <si>
    <t>Not Applicable Proofpoints</t>
  </si>
  <si>
    <t>Total Number of Proofpoints Counted</t>
  </si>
  <si>
    <t>Justification</t>
  </si>
  <si>
    <t>Not Applicablen (N/A)</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</si>
  <si>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</si>
  <si>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</si>
  <si>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</si>
  <si>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</si>
  <si>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</si>
  <si>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</si>
  <si>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A change management tab (Cover)</t>
  </si>
  <si>
    <t>An instructions tab (Use Instructions - this sheet)</t>
  </si>
  <si>
    <t>A tally / reporting tab that displays the results of the organization’s assessment (Full Tally)</t>
  </si>
  <si>
    <t>7 Dimension tabs (1 for each of the model Dimensions)</t>
  </si>
  <si>
    <t>Each Dimension tab contains the “proof points” to be used for the assessment.</t>
  </si>
  <si>
    <t>Each proof point should be assessed using the general “Level” criteria across the top of the Dimension worksheet to determine what Level each particular proof point is at.</t>
  </si>
  <si>
    <t>Each Dimension tab shows the Dimension definitions and outcomes for each of the four maturity stages and provides a list of the Dimension’s proof points.</t>
  </si>
  <si>
    <t>The blank cells to the right of the proof points are to be completed by the organization. There is also space to document comments / evidence that the organization has reached that stage. The evidence can include progress on proof point completion, or other relevant information that can be used to claim that the outcomes for that stage have been met.</t>
  </si>
  <si>
    <t>Example:</t>
  </si>
  <si>
    <t>Go to the 3.3 Support tab</t>
  </si>
  <si>
    <r>
      <t>Go to Line 14 Proof point (cell A14)</t>
    </r>
    <r>
      <rPr>
        <u/>
        <sz val="12"/>
        <color rgb="FF000000"/>
        <rFont val="Arial"/>
        <family val="2"/>
      </rPr>
      <t xml:space="preserve"> Employee Support Section - Written policy on requesting and providing employee accommodations</t>
    </r>
  </si>
  <si>
    <t>If it is determined that activity for the proof point at the “Launch” Level, type a “1” in the “Launch” Level Status column cell corresponding to that proof point line. (cell F14)</t>
  </si>
  <si>
    <t xml:space="preserve"> Alternatively, if it is determined that activity for the proof point at the “integrate” Level, type a “1” in the “status” column cell corresponding to that proof point line. (cell H14)</t>
  </si>
  <si>
    <t>There should only be 1 Level selected for each proof point line. Once a response has been made for a proof point, the other cells along that proof point line will be greyed out to help eliminate selection of more than one Level selection  for the same proof point.</t>
  </si>
  <si>
    <t>Note that if it determined that a proof point is not applicable within that Dimension, type “1” in the “Not applicable” status cell corresponding to the proof point (cell B14).  The status cell will turn yellow, indicating that no further activity for this proof point is necessary. Also, a justifications statement cell (cell C14) must also be describing why the proof point is “not applicable”.</t>
  </si>
  <si>
    <t>At the bottom of the table, (line 50) you will see the sum of all the proof point responses at the various Levels. Below that (line 51) are the percentages of the proof point responses at each Level which will automatically be transferred to the “Full Tally”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</si>
  <si>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</si>
  <si>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</si>
  <si>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</si>
  <si>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</si>
  <si>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</si>
  <si>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</si>
  <si>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</si>
  <si>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</si>
  <si>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W3C Accessibility Maturity Model Assessment Tool V 1.4</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</si>
  <si>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</si>
  <si>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</si>
  <si>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</si>
  <si>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</si>
  <si>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</si>
  <si>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</si>
  <si>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</si>
  <si>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</si>
  <si>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</si>
  <si>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</si>
  <si>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</si>
  <si>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</si>
  <si>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</si>
  <si>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t>Knowledge &amp; Skills Assessment Log</t>
  </si>
  <si>
    <t>Support Assessment Log</t>
  </si>
  <si>
    <t>ICT Dev Life Cycle Assessment Log</t>
  </si>
  <si>
    <t>Personnel Assessment Log</t>
  </si>
  <si>
    <t>Procurement Assessment Log</t>
  </si>
  <si>
    <t>Culture Assessment Log</t>
  </si>
  <si>
    <t>Added an assessment log section for each dimension after the proofpoints totals.</t>
  </si>
  <si>
    <t>Below the totals of each Dimension tab has an assessment log which should be filled out by the person who is conducting the assessment for that dimension.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</si>
</sst>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8">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1"/>
      <color rgb="FFFFFFFF"/>
      <name val="Arial"/>
      <family val="2"/>
    </font>
    <font>
      <sz val="11"/>
      <color theme="1"/>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b/>
      <sz val="12"/>
      <color theme="0"/>
      <name val="Arial"/>
      <family val="2"/>
    </font>
    <font>
      <sz val="12"/>
      <color rgb="FFFFFFFF"/>
      <name val="Arial"/>
      <family val="2"/>
    </font>
    <font>
      <u/>
      <sz val="12"/>
      <color theme="10"/>
      <name val="Arial"/>
      <family val="2"/>
      <scheme val="minor"/>
    </font>
    <font>
      <sz val="12"/>
      <color theme="0"/>
      <name val="Calibri"/>
      <family val="2"/>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
      <sz val="28"/>
      <color rgb="FF000000"/>
      <name val="Arial"/>
      <family val="2"/>
      <scheme val="minor"/>
    </font>
    <font>
      <sz val="12"/>
      <color rgb="FF000000"/>
      <name val="Aptos"/>
      <family val="2"/>
    </font>
    <font>
      <sz val="20"/>
      <color rgb="FF0F4761"/>
      <name val="Arial"/>
      <family val="2"/>
      <scheme val="minor"/>
    </font>
    <font>
      <sz val="16"/>
      <color rgb="FF0F4761"/>
      <name val="Arial"/>
      <family val="2"/>
      <scheme val="minor"/>
    </font>
    <font>
      <u/>
      <sz val="12"/>
      <color rgb="FF000000"/>
      <name val="Aptos"/>
      <family val="2"/>
    </font>
    <font>
      <u/>
      <sz val="12"/>
      <color rgb="FF000000"/>
      <name val="Arial"/>
      <family val="2"/>
    </font>
    <font>
      <sz val="12"/>
      <color theme="0"/>
      <name val="Arial"/>
      <family val="2"/>
    </font>
    <font>
      <b/>
      <sz val="12"/>
      <color theme="0"/>
      <name val="Sans-serif"/>
    </font>
    <font>
      <sz val="16"/>
      <color theme="0"/>
      <name val="Arial"/>
      <family val="2"/>
    </font>
    <font>
      <sz val="14"/>
      <color rgb="FF000000"/>
      <name val="Arial"/>
      <family val="2"/>
      <scheme val="minor"/>
    </font>
  </fonts>
  <fills count="72">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1" tint="0.249977111117893"/>
        <bgColor indexed="64"/>
      </patternFill>
    </fill>
    <fill>
      <patternFill patternType="solid">
        <fgColor theme="2" tint="-0.34998626667073579"/>
        <bgColor indexed="64"/>
      </patternFill>
    </fill>
    <fill>
      <patternFill patternType="solid">
        <fgColor theme="1" tint="0.249977111117893"/>
        <bgColor rgb="FF000000"/>
      </patternFill>
    </fill>
    <fill>
      <patternFill patternType="solid">
        <fgColor theme="1" tint="0.249977111117893"/>
        <bgColor rgb="FF434343"/>
      </patternFill>
    </fill>
    <fill>
      <patternFill patternType="solid">
        <fgColor theme="8" tint="0.79998168889431442"/>
        <bgColor indexed="64"/>
      </patternFill>
    </fill>
    <fill>
      <patternFill patternType="solid">
        <fgColor rgb="FFFFFF00"/>
        <bgColor indexed="64"/>
      </patternFill>
    </fill>
    <fill>
      <patternFill patternType="solid">
        <fgColor rgb="FFFFFF00"/>
        <bgColor theme="4" tint="0.79998168889431442"/>
      </patternFill>
    </fill>
    <fill>
      <patternFill patternType="solid">
        <fgColor theme="4" tint="0.39997558519241921"/>
        <bgColor indexed="64"/>
      </patternFill>
    </fill>
    <fill>
      <patternFill patternType="solid">
        <fgColor theme="4" tint="0.39997558519241921"/>
        <bgColor theme="4"/>
      </patternFill>
    </fill>
    <fill>
      <patternFill patternType="solid">
        <fgColor theme="3" tint="0.249977111117893"/>
        <bgColor rgb="FFB7B7B7"/>
      </patternFill>
    </fill>
    <fill>
      <patternFill patternType="solid">
        <fgColor theme="3" tint="0.249977111117893"/>
        <bgColor indexed="64"/>
      </patternFill>
    </fill>
    <fill>
      <patternFill patternType="solid">
        <fgColor theme="3" tint="0.249977111117893"/>
        <bgColor rgb="FFFAD9D6"/>
      </patternFill>
    </fill>
    <fill>
      <patternFill patternType="solid">
        <fgColor theme="3" tint="0.249977111117893"/>
        <bgColor rgb="FFFEF1CC"/>
      </patternFill>
    </fill>
    <fill>
      <patternFill patternType="solid">
        <fgColor theme="3" tint="0.249977111117893"/>
        <bgColor rgb="FFD9EAD3"/>
      </patternFill>
    </fill>
    <fill>
      <patternFill patternType="solid">
        <fgColor theme="3" tint="0.249977111117893"/>
        <bgColor rgb="FFB3CEFA"/>
      </patternFill>
    </fill>
    <fill>
      <patternFill patternType="solid">
        <fgColor theme="3" tint="0.34998626667073579"/>
        <bgColor rgb="FFB7B7B7"/>
      </patternFill>
    </fill>
    <fill>
      <patternFill patternType="solid">
        <fgColor theme="3" tint="0.34998626667073579"/>
        <bgColor indexed="64"/>
      </patternFill>
    </fill>
    <fill>
      <patternFill patternType="solid">
        <fgColor theme="3" tint="0.34998626667073579"/>
        <bgColor rgb="FFFAD9D6"/>
      </patternFill>
    </fill>
    <fill>
      <patternFill patternType="solid">
        <fgColor theme="3" tint="0.34998626667073579"/>
        <bgColor rgb="FFFEF1CC"/>
      </patternFill>
    </fill>
    <fill>
      <patternFill patternType="solid">
        <fgColor theme="3" tint="0.34998626667073579"/>
        <bgColor rgb="FFD9EAD3"/>
      </patternFill>
    </fill>
    <fill>
      <patternFill patternType="solid">
        <fgColor theme="3" tint="0.34998626667073579"/>
        <bgColor rgb="FFB3CEFA"/>
      </patternFill>
    </fill>
    <fill>
      <patternFill patternType="solid">
        <fgColor theme="3" tint="0.34998626667073579"/>
        <bgColor rgb="FF999999"/>
      </patternFill>
    </fill>
    <fill>
      <patternFill patternType="solid">
        <fgColor theme="3" tint="0.34998626667073579"/>
        <bgColor rgb="FFD9D9D9"/>
      </patternFill>
    </fill>
    <fill>
      <patternFill patternType="solid">
        <fgColor theme="3" tint="0.34998626667073579"/>
        <bgColor rgb="FFFFF2CC"/>
      </patternFill>
    </fill>
    <fill>
      <patternFill patternType="solid">
        <fgColor theme="3" tint="0.34998626667073579"/>
        <bgColor rgb="FFC9DAF8"/>
      </patternFill>
    </fill>
    <fill>
      <patternFill patternType="solid">
        <fgColor theme="1" tint="0.34998626667073579"/>
        <bgColor indexed="64"/>
      </patternFill>
    </fill>
    <fill>
      <patternFill patternType="solid">
        <fgColor theme="1" tint="0.34998626667073579"/>
        <bgColor rgb="FFFAD9D6"/>
      </patternFill>
    </fill>
    <fill>
      <patternFill patternType="solid">
        <fgColor theme="1" tint="0.34998626667073579"/>
        <bgColor rgb="FFFEF1CC"/>
      </patternFill>
    </fill>
    <fill>
      <patternFill patternType="solid">
        <fgColor theme="1" tint="0.34998626667073579"/>
        <bgColor rgb="FFD9EAD3"/>
      </patternFill>
    </fill>
    <fill>
      <patternFill patternType="solid">
        <fgColor theme="1" tint="0.34998626667073579"/>
        <bgColor rgb="FFB3CEFA"/>
      </patternFill>
    </fill>
    <fill>
      <patternFill patternType="solid">
        <fgColor theme="4" tint="-0.249977111117893"/>
        <bgColor indexed="64"/>
      </patternFill>
    </fill>
  </fills>
  <borders count="45">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right style="thin">
        <color rgb="FF000000"/>
      </right>
      <top style="thin">
        <color rgb="FF000000"/>
      </top>
      <bottom/>
      <diagonal/>
    </border>
    <border>
      <left style="thin">
        <color rgb="FF000000"/>
      </left>
      <right/>
      <top style="thin">
        <color rgb="FF000000"/>
      </top>
      <bottom/>
      <diagonal/>
    </border>
    <border>
      <left style="medium">
        <color indexed="64"/>
      </left>
      <right style="thin">
        <color rgb="FF000000"/>
      </right>
      <top style="medium">
        <color indexed="64"/>
      </top>
      <bottom style="thin">
        <color rgb="FF000000"/>
      </bottom>
      <diagonal/>
    </border>
    <border>
      <left style="thin">
        <color rgb="FF000000"/>
      </left>
      <right style="medium">
        <color indexed="64"/>
      </right>
      <top style="medium">
        <color indexed="64"/>
      </top>
      <bottom style="thin">
        <color rgb="FF000000"/>
      </bottom>
      <diagonal/>
    </border>
    <border>
      <left style="medium">
        <color indexed="64"/>
      </left>
      <right style="thin">
        <color rgb="FF000000"/>
      </right>
      <top style="thin">
        <color rgb="FF000000"/>
      </top>
      <bottom style="thin">
        <color rgb="FF000000"/>
      </bottom>
      <diagonal/>
    </border>
    <border>
      <left style="thin">
        <color rgb="FF000000"/>
      </left>
      <right style="medium">
        <color indexed="64"/>
      </right>
      <top style="thin">
        <color rgb="FF000000"/>
      </top>
      <bottom style="thin">
        <color rgb="FF000000"/>
      </bottom>
      <diagonal/>
    </border>
    <border>
      <left style="medium">
        <color indexed="64"/>
      </left>
      <right style="thin">
        <color rgb="FF000000"/>
      </right>
      <top style="thin">
        <color rgb="FF000000"/>
      </top>
      <bottom style="medium">
        <color indexed="64"/>
      </bottom>
      <diagonal/>
    </border>
    <border>
      <left style="thin">
        <color rgb="FF000000"/>
      </left>
      <right style="medium">
        <color indexed="64"/>
      </right>
      <top style="thin">
        <color rgb="FF000000"/>
      </top>
      <bottom style="medium">
        <color indexed="64"/>
      </bottom>
      <diagonal/>
    </border>
    <border>
      <left/>
      <right/>
      <top style="thin">
        <color rgb="FF000000"/>
      </top>
      <bottom style="thin">
        <color rgb="FF000000"/>
      </bottom>
      <diagonal/>
    </border>
    <border>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medium">
        <color indexed="64"/>
      </left>
      <right/>
      <top/>
      <bottom style="medium">
        <color indexed="64"/>
      </bottom>
      <diagonal/>
    </border>
    <border>
      <left style="medium">
        <color indexed="64"/>
      </left>
      <right/>
      <top style="medium">
        <color indexed="64"/>
      </top>
      <bottom style="thin">
        <color rgb="FF000000"/>
      </bottom>
      <diagonal/>
    </border>
    <border>
      <left style="medium">
        <color indexed="64"/>
      </left>
      <right/>
      <top style="thin">
        <color rgb="FF000000"/>
      </top>
      <bottom style="medium">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s>
  <cellStyleXfs count="4">
    <xf numFmtId="0" fontId="0" fillId="0" borderId="0"/>
    <xf numFmtId="0" fontId="28" fillId="0" borderId="9"/>
    <xf numFmtId="0" fontId="22" fillId="0" borderId="9" applyNumberFormat="0" applyFill="0" applyBorder="0" applyAlignment="0" applyProtection="0"/>
    <xf numFmtId="0" fontId="22" fillId="0" borderId="0" applyNumberFormat="0" applyFill="0" applyBorder="0" applyAlignment="0" applyProtection="0"/>
  </cellStyleXfs>
  <cellXfs count="492">
    <xf numFmtId="0" fontId="0" fillId="0" borderId="0" xfId="0"/>
    <xf numFmtId="0" fontId="6" fillId="2" borderId="2" xfId="0" applyFont="1" applyFill="1" applyBorder="1" applyAlignment="1">
      <alignment vertical="center" wrapText="1"/>
    </xf>
    <xf numFmtId="0" fontId="6" fillId="2" borderId="2" xfId="0" applyFont="1" applyFill="1" applyBorder="1" applyAlignment="1">
      <alignment horizontal="left" vertical="center"/>
    </xf>
    <xf numFmtId="0" fontId="9" fillId="3" borderId="3" xfId="0" applyFont="1" applyFill="1" applyBorder="1" applyAlignment="1">
      <alignment vertical="top" wrapText="1"/>
    </xf>
    <xf numFmtId="0" fontId="9" fillId="3" borderId="1" xfId="0" applyFont="1" applyFill="1" applyBorder="1" applyAlignment="1">
      <alignment vertical="top" wrapText="1"/>
    </xf>
    <xf numFmtId="0" fontId="12" fillId="4" borderId="3" xfId="0" applyFont="1" applyFill="1" applyBorder="1" applyAlignment="1">
      <alignment horizontal="left" vertical="top" wrapText="1"/>
    </xf>
    <xf numFmtId="0" fontId="10" fillId="5" borderId="3" xfId="0" applyFont="1" applyFill="1" applyBorder="1" applyAlignment="1">
      <alignment vertical="top" wrapText="1"/>
    </xf>
    <xf numFmtId="0" fontId="10" fillId="5" borderId="1" xfId="0" applyFont="1" applyFill="1" applyBorder="1" applyAlignment="1">
      <alignment vertical="top" wrapText="1"/>
    </xf>
    <xf numFmtId="0" fontId="7" fillId="0" borderId="3" xfId="0" applyFont="1" applyBorder="1" applyAlignment="1">
      <alignment vertical="top" wrapText="1"/>
    </xf>
    <xf numFmtId="0" fontId="11" fillId="0" borderId="0" xfId="0" applyFont="1"/>
    <xf numFmtId="0" fontId="16" fillId="0" borderId="3" xfId="0" applyFont="1" applyBorder="1" applyAlignment="1">
      <alignment vertical="top" wrapText="1"/>
    </xf>
    <xf numFmtId="0" fontId="6" fillId="2" borderId="2" xfId="0" applyFont="1" applyFill="1" applyBorder="1" applyAlignment="1">
      <alignment vertical="top" wrapText="1"/>
    </xf>
    <xf numFmtId="0" fontId="6" fillId="3" borderId="1" xfId="0" applyFont="1" applyFill="1" applyBorder="1" applyAlignment="1">
      <alignment vertical="center" wrapText="1"/>
    </xf>
    <xf numFmtId="0" fontId="6" fillId="3" borderId="1" xfId="0" applyFont="1" applyFill="1" applyBorder="1" applyAlignment="1">
      <alignment horizontal="left" vertical="center"/>
    </xf>
    <xf numFmtId="0" fontId="12" fillId="4" borderId="3" xfId="0" applyFont="1" applyFill="1" applyBorder="1" applyAlignment="1">
      <alignment vertical="top" wrapText="1"/>
    </xf>
    <xf numFmtId="0" fontId="10" fillId="0" borderId="3" xfId="0" applyFont="1" applyBorder="1" applyAlignment="1">
      <alignment vertical="top"/>
    </xf>
    <xf numFmtId="0" fontId="12" fillId="0" borderId="3" xfId="0" applyFont="1" applyBorder="1" applyAlignment="1">
      <alignment wrapText="1"/>
    </xf>
    <xf numFmtId="0" fontId="9" fillId="3" borderId="1" xfId="0" applyFont="1" applyFill="1" applyBorder="1" applyAlignment="1">
      <alignment horizontal="left" vertical="center"/>
    </xf>
    <xf numFmtId="0" fontId="9" fillId="3" borderId="3" xfId="0" applyFont="1" applyFill="1" applyBorder="1" applyAlignment="1">
      <alignment wrapText="1"/>
    </xf>
    <xf numFmtId="0" fontId="17" fillId="4" borderId="1" xfId="0" applyFont="1" applyFill="1" applyBorder="1" applyAlignment="1">
      <alignment vertical="top" wrapText="1"/>
    </xf>
    <xf numFmtId="0" fontId="7" fillId="0" borderId="8" xfId="0" applyFont="1" applyBorder="1" applyAlignment="1">
      <alignment vertical="top" wrapText="1"/>
    </xf>
    <xf numFmtId="0" fontId="19" fillId="15" borderId="1" xfId="0" applyFont="1" applyFill="1" applyBorder="1" applyAlignment="1">
      <alignment horizontal="left" vertical="top" wrapText="1"/>
    </xf>
    <xf numFmtId="0" fontId="0" fillId="17" borderId="0" xfId="0" applyFill="1"/>
    <xf numFmtId="0" fontId="9" fillId="2" borderId="2" xfId="0" applyFont="1" applyFill="1" applyBorder="1" applyAlignment="1">
      <alignment vertical="center" wrapText="1"/>
    </xf>
    <xf numFmtId="0" fontId="12" fillId="0" borderId="3" xfId="0" applyFont="1" applyBorder="1" applyAlignment="1">
      <alignment vertical="top" wrapText="1"/>
    </xf>
    <xf numFmtId="0" fontId="12" fillId="4" borderId="1" xfId="0" applyFont="1" applyFill="1" applyBorder="1" applyAlignment="1">
      <alignment horizontal="left" vertical="top" wrapText="1"/>
    </xf>
    <xf numFmtId="0" fontId="9" fillId="14" borderId="3" xfId="0" applyFont="1" applyFill="1" applyBorder="1" applyAlignment="1">
      <alignment vertical="top" wrapText="1"/>
    </xf>
    <xf numFmtId="0" fontId="16" fillId="0" borderId="0" xfId="0" applyFont="1" applyAlignment="1">
      <alignment vertical="top" wrapText="1"/>
    </xf>
    <xf numFmtId="0" fontId="9" fillId="3" borderId="3" xfId="0" applyFont="1" applyFill="1" applyBorder="1" applyAlignment="1">
      <alignment vertical="center" wrapText="1"/>
    </xf>
    <xf numFmtId="0" fontId="9" fillId="3" borderId="9" xfId="0" applyFont="1" applyFill="1" applyBorder="1" applyAlignment="1">
      <alignment vertical="center"/>
    </xf>
    <xf numFmtId="0" fontId="12" fillId="5" borderId="3" xfId="0" applyFont="1" applyFill="1" applyBorder="1" applyAlignment="1">
      <alignment vertical="top" wrapText="1"/>
    </xf>
    <xf numFmtId="0" fontId="12" fillId="5" borderId="9" xfId="0" applyFont="1" applyFill="1" applyBorder="1" applyAlignment="1">
      <alignment vertical="top" wrapText="1"/>
    </xf>
    <xf numFmtId="0" fontId="12" fillId="4" borderId="9" xfId="0" applyFont="1" applyFill="1" applyBorder="1" applyAlignment="1">
      <alignment vertical="top" wrapText="1"/>
    </xf>
    <xf numFmtId="0" fontId="24" fillId="15" borderId="3" xfId="0" applyFont="1" applyFill="1" applyBorder="1" applyAlignment="1">
      <alignment horizontal="left" vertical="top" wrapText="1"/>
    </xf>
    <xf numFmtId="0" fontId="25" fillId="15" borderId="1" xfId="0" applyFont="1" applyFill="1" applyBorder="1" applyAlignment="1">
      <alignment horizontal="left" vertical="top" wrapText="1"/>
    </xf>
    <xf numFmtId="0" fontId="9" fillId="3" borderId="1" xfId="0" applyFont="1" applyFill="1" applyBorder="1" applyAlignment="1">
      <alignment wrapText="1"/>
    </xf>
    <xf numFmtId="0" fontId="16" fillId="4" borderId="1" xfId="0" applyFont="1" applyFill="1" applyBorder="1" applyAlignment="1">
      <alignment vertical="top" wrapText="1"/>
    </xf>
    <xf numFmtId="0" fontId="6" fillId="2" borderId="2" xfId="0" applyFont="1" applyFill="1" applyBorder="1" applyAlignment="1">
      <alignment horizontal="left" vertical="center" wrapText="1"/>
    </xf>
    <xf numFmtId="0" fontId="16" fillId="0" borderId="3" xfId="0" applyFont="1" applyBorder="1" applyAlignment="1">
      <alignment wrapText="1"/>
    </xf>
    <xf numFmtId="0" fontId="12" fillId="0" borderId="3" xfId="0" applyFont="1" applyBorder="1" applyAlignment="1">
      <alignment horizontal="left" vertical="top" wrapText="1"/>
    </xf>
    <xf numFmtId="0" fontId="17" fillId="0" borderId="3" xfId="0" applyFont="1" applyBorder="1" applyAlignment="1">
      <alignment vertical="top" wrapText="1"/>
    </xf>
    <xf numFmtId="0" fontId="16" fillId="0" borderId="3" xfId="0" applyFont="1" applyBorder="1" applyAlignment="1">
      <alignment horizontal="left" vertical="top" wrapText="1"/>
    </xf>
    <xf numFmtId="0" fontId="12" fillId="0" borderId="3" xfId="0" applyFont="1" applyBorder="1" applyAlignment="1">
      <alignment horizontal="left" wrapText="1"/>
    </xf>
    <xf numFmtId="0" fontId="12" fillId="0" borderId="13" xfId="0" applyFont="1" applyBorder="1" applyAlignment="1">
      <alignment vertical="top"/>
    </xf>
    <xf numFmtId="0" fontId="12" fillId="0" borderId="14" xfId="0" applyFont="1" applyBorder="1" applyAlignment="1">
      <alignment vertical="top"/>
    </xf>
    <xf numFmtId="0" fontId="12" fillId="0" borderId="0" xfId="0" applyFont="1" applyAlignment="1">
      <alignment vertical="top"/>
    </xf>
    <xf numFmtId="0" fontId="6" fillId="3" borderId="9" xfId="0" applyFont="1" applyFill="1" applyBorder="1" applyAlignment="1">
      <alignment horizontal="left" vertical="center"/>
    </xf>
    <xf numFmtId="0" fontId="10" fillId="5" borderId="12" xfId="0" applyFont="1" applyFill="1" applyBorder="1" applyAlignment="1">
      <alignment vertical="top" wrapText="1"/>
    </xf>
    <xf numFmtId="0" fontId="9" fillId="3" borderId="9" xfId="0" applyFont="1" applyFill="1" applyBorder="1" applyAlignment="1">
      <alignment wrapText="1"/>
    </xf>
    <xf numFmtId="0" fontId="16" fillId="0" borderId="9" xfId="0" applyFont="1" applyBorder="1" applyAlignment="1">
      <alignment vertical="top" wrapText="1"/>
    </xf>
    <xf numFmtId="0" fontId="7" fillId="0" borderId="5" xfId="0" applyFont="1" applyBorder="1" applyAlignment="1">
      <alignment vertical="top" wrapText="1"/>
    </xf>
    <xf numFmtId="0" fontId="7" fillId="0" borderId="6" xfId="0" applyFont="1" applyBorder="1" applyAlignment="1">
      <alignment vertical="top" wrapText="1"/>
    </xf>
    <xf numFmtId="0" fontId="7" fillId="0" borderId="10" xfId="0" applyFont="1" applyBorder="1" applyAlignment="1">
      <alignment vertical="top" wrapText="1"/>
    </xf>
    <xf numFmtId="0" fontId="9" fillId="3" borderId="9" xfId="0" applyFont="1" applyFill="1" applyBorder="1" applyAlignment="1">
      <alignment horizontal="left" vertical="center"/>
    </xf>
    <xf numFmtId="0" fontId="7" fillId="0" borderId="12" xfId="0" applyFont="1" applyBorder="1" applyAlignment="1">
      <alignment vertical="top" wrapText="1"/>
    </xf>
    <xf numFmtId="164" fontId="23" fillId="0" borderId="9" xfId="1" applyNumberFormat="1" applyFont="1" applyAlignment="1">
      <alignment vertical="top"/>
    </xf>
    <xf numFmtId="0" fontId="23" fillId="0" borderId="9" xfId="1" applyFont="1" applyAlignment="1">
      <alignment vertical="top"/>
    </xf>
    <xf numFmtId="0" fontId="5" fillId="0" borderId="9" xfId="1" applyFont="1" applyAlignment="1">
      <alignment vertical="top"/>
    </xf>
    <xf numFmtId="164" fontId="21" fillId="0" borderId="9" xfId="1" applyNumberFormat="1" applyFont="1" applyAlignment="1">
      <alignment vertical="top"/>
    </xf>
    <xf numFmtId="0" fontId="23" fillId="0" borderId="9" xfId="1" applyFont="1" applyAlignment="1">
      <alignment vertical="top" wrapText="1"/>
    </xf>
    <xf numFmtId="164" fontId="21" fillId="0" borderId="9" xfId="1" applyNumberFormat="1" applyFont="1" applyAlignment="1">
      <alignment vertical="top" wrapText="1"/>
    </xf>
    <xf numFmtId="0" fontId="26" fillId="0" borderId="9" xfId="2" applyFont="1" applyAlignment="1">
      <alignment vertical="top" wrapText="1"/>
    </xf>
    <xf numFmtId="164" fontId="5" fillId="0" borderId="9" xfId="1" applyNumberFormat="1" applyFont="1" applyAlignment="1">
      <alignment horizontal="left" vertical="top"/>
    </xf>
    <xf numFmtId="164" fontId="23" fillId="0" borderId="9" xfId="1" applyNumberFormat="1" applyFont="1" applyAlignment="1">
      <alignment horizontal="left" vertical="top"/>
    </xf>
    <xf numFmtId="15" fontId="23" fillId="0" borderId="9" xfId="1" applyNumberFormat="1" applyFont="1" applyAlignment="1">
      <alignment horizontal="left" vertical="top"/>
    </xf>
    <xf numFmtId="0" fontId="28" fillId="0" borderId="9" xfId="1"/>
    <xf numFmtId="0" fontId="9" fillId="2" borderId="11" xfId="1" applyFont="1" applyFill="1" applyBorder="1" applyAlignment="1">
      <alignment vertical="center" wrapText="1"/>
    </xf>
    <xf numFmtId="0" fontId="9" fillId="2" borderId="11" xfId="1" applyFont="1" applyFill="1" applyBorder="1" applyAlignment="1">
      <alignment horizontal="left" vertical="center" wrapText="1"/>
    </xf>
    <xf numFmtId="0" fontId="9" fillId="2" borderId="11" xfId="1" applyFont="1" applyFill="1" applyBorder="1" applyAlignment="1">
      <alignment horizontal="left" vertical="center"/>
    </xf>
    <xf numFmtId="0" fontId="6" fillId="2" borderId="11" xfId="1" applyFont="1" applyFill="1" applyBorder="1" applyAlignment="1">
      <alignment vertical="center" wrapText="1"/>
    </xf>
    <xf numFmtId="0" fontId="9" fillId="3" borderId="3" xfId="1" applyFont="1" applyFill="1" applyBorder="1" applyAlignment="1">
      <alignment vertical="top" wrapText="1"/>
    </xf>
    <xf numFmtId="0" fontId="9" fillId="3" borderId="9" xfId="1" applyFont="1" applyFill="1" applyAlignment="1">
      <alignment vertical="top" wrapText="1"/>
    </xf>
    <xf numFmtId="0" fontId="9" fillId="3" borderId="9" xfId="1" applyFont="1" applyFill="1" applyAlignment="1">
      <alignment horizontal="left" vertical="top" wrapText="1"/>
    </xf>
    <xf numFmtId="0" fontId="12" fillId="4" borderId="3" xfId="1" applyFont="1" applyFill="1" applyBorder="1" applyAlignment="1">
      <alignment horizontal="left" vertical="top" wrapText="1"/>
    </xf>
    <xf numFmtId="0" fontId="10" fillId="5" borderId="3" xfId="1" applyFont="1" applyFill="1" applyBorder="1" applyAlignment="1">
      <alignment vertical="top" wrapText="1"/>
    </xf>
    <xf numFmtId="0" fontId="10" fillId="5" borderId="9" xfId="1" applyFont="1" applyFill="1" applyAlignment="1">
      <alignment vertical="top" wrapText="1"/>
    </xf>
    <xf numFmtId="0" fontId="13" fillId="3" borderId="5" xfId="1" applyFont="1" applyFill="1" applyBorder="1" applyAlignment="1">
      <alignment vertical="top" wrapText="1"/>
    </xf>
    <xf numFmtId="0" fontId="12" fillId="7" borderId="3" xfId="1" applyFont="1" applyFill="1" applyBorder="1" applyAlignment="1">
      <alignment vertical="top" wrapText="1"/>
    </xf>
    <xf numFmtId="0" fontId="10" fillId="8" borderId="3" xfId="1" applyFont="1" applyFill="1" applyBorder="1" applyAlignment="1">
      <alignment vertical="top" wrapText="1"/>
    </xf>
    <xf numFmtId="0" fontId="10" fillId="10" borderId="3" xfId="1" applyFont="1" applyFill="1" applyBorder="1" applyAlignment="1">
      <alignment vertical="top" wrapText="1"/>
    </xf>
    <xf numFmtId="0" fontId="10" fillId="11" borderId="3" xfId="1" applyFont="1" applyFill="1" applyBorder="1" applyAlignment="1">
      <alignment vertical="top"/>
    </xf>
    <xf numFmtId="0" fontId="10" fillId="12" borderId="3" xfId="1" applyFont="1" applyFill="1" applyBorder="1" applyAlignment="1">
      <alignment vertical="top" wrapText="1"/>
    </xf>
    <xf numFmtId="0" fontId="12" fillId="0" borderId="5" xfId="1" applyFont="1" applyBorder="1" applyAlignment="1">
      <alignment vertical="top" wrapText="1"/>
    </xf>
    <xf numFmtId="0" fontId="16" fillId="12" borderId="3" xfId="1" applyFont="1" applyFill="1" applyBorder="1" applyAlignment="1">
      <alignment vertical="top" wrapText="1"/>
    </xf>
    <xf numFmtId="0" fontId="16" fillId="10" borderId="3" xfId="1" applyFont="1" applyFill="1" applyBorder="1" applyAlignment="1">
      <alignment vertical="top" wrapText="1"/>
    </xf>
    <xf numFmtId="0" fontId="7" fillId="3" borderId="9" xfId="1" applyFont="1" applyFill="1" applyAlignment="1">
      <alignment vertical="top" wrapText="1"/>
    </xf>
    <xf numFmtId="0" fontId="7" fillId="13" borderId="9" xfId="1" applyFont="1" applyFill="1" applyAlignment="1">
      <alignment vertical="top" wrapText="1"/>
    </xf>
    <xf numFmtId="0" fontId="7" fillId="0" borderId="3" xfId="1" applyFont="1" applyBorder="1" applyAlignment="1">
      <alignment vertical="top" wrapText="1"/>
    </xf>
    <xf numFmtId="0" fontId="16" fillId="0" borderId="3" xfId="1" applyFont="1" applyBorder="1" applyAlignment="1">
      <alignment vertical="top" wrapText="1"/>
    </xf>
    <xf numFmtId="0" fontId="6" fillId="2" borderId="11" xfId="1" applyFont="1" applyFill="1" applyBorder="1" applyAlignment="1">
      <alignment horizontal="left" vertical="center" wrapText="1"/>
    </xf>
    <xf numFmtId="0" fontId="6" fillId="2" borderId="11" xfId="1" applyFont="1" applyFill="1" applyBorder="1" applyAlignment="1">
      <alignment horizontal="left" vertical="center"/>
    </xf>
    <xf numFmtId="0" fontId="9" fillId="3" borderId="9" xfId="1" applyFont="1" applyFill="1" applyAlignment="1">
      <alignment vertical="center" wrapText="1"/>
    </xf>
    <xf numFmtId="0" fontId="9" fillId="3" borderId="9" xfId="1" applyFont="1" applyFill="1" applyAlignment="1">
      <alignment horizontal="left" vertical="center"/>
    </xf>
    <xf numFmtId="0" fontId="12" fillId="4" borderId="3" xfId="1" applyFont="1" applyFill="1" applyBorder="1" applyAlignment="1">
      <alignment vertical="top" wrapText="1"/>
    </xf>
    <xf numFmtId="0" fontId="12" fillId="4" borderId="9" xfId="1" applyFont="1" applyFill="1" applyAlignment="1">
      <alignment vertical="top" wrapText="1"/>
    </xf>
    <xf numFmtId="0" fontId="6" fillId="3" borderId="9" xfId="1" applyFont="1" applyFill="1" applyAlignment="1">
      <alignment vertical="center" wrapText="1"/>
    </xf>
    <xf numFmtId="0" fontId="6" fillId="3" borderId="9" xfId="1" applyFont="1" applyFill="1" applyAlignment="1">
      <alignment horizontal="left" vertical="center"/>
    </xf>
    <xf numFmtId="0" fontId="12" fillId="0" borderId="3" xfId="1" applyFont="1" applyBorder="1" applyAlignment="1">
      <alignment wrapText="1"/>
    </xf>
    <xf numFmtId="0" fontId="9" fillId="3" borderId="3" xfId="1" applyFont="1" applyFill="1" applyBorder="1" applyAlignment="1">
      <alignment wrapText="1"/>
    </xf>
    <xf numFmtId="0" fontId="17" fillId="0" borderId="9" xfId="1" applyFont="1" applyAlignment="1">
      <alignment vertical="top" wrapText="1"/>
    </xf>
    <xf numFmtId="0" fontId="12" fillId="0" borderId="12" xfId="1" applyFont="1" applyBorder="1" applyAlignment="1">
      <alignment vertical="top" wrapText="1"/>
    </xf>
    <xf numFmtId="0" fontId="28" fillId="0" borderId="9" xfId="1" applyAlignment="1">
      <alignment vertical="top"/>
    </xf>
    <xf numFmtId="0" fontId="28" fillId="21" borderId="9" xfId="1" applyFill="1"/>
    <xf numFmtId="0" fontId="12" fillId="4" borderId="0" xfId="0" applyFont="1" applyFill="1" applyAlignment="1">
      <alignment vertical="top" wrapText="1"/>
    </xf>
    <xf numFmtId="164" fontId="4" fillId="0" borderId="9" xfId="1" applyNumberFormat="1" applyFont="1" applyAlignment="1">
      <alignment horizontal="left" vertical="top"/>
    </xf>
    <xf numFmtId="0" fontId="4" fillId="0" borderId="9" xfId="1" applyFont="1" applyAlignment="1">
      <alignment vertical="top"/>
    </xf>
    <xf numFmtId="0" fontId="3" fillId="0" borderId="9" xfId="1" applyFont="1" applyAlignment="1">
      <alignment vertical="top"/>
    </xf>
    <xf numFmtId="0" fontId="18" fillId="23" borderId="16" xfId="1" applyFont="1" applyFill="1" applyBorder="1"/>
    <xf numFmtId="0" fontId="18" fillId="23" borderId="18" xfId="1" applyFont="1" applyFill="1" applyBorder="1"/>
    <xf numFmtId="0" fontId="31" fillId="25" borderId="18" xfId="1" applyFont="1" applyFill="1" applyBorder="1"/>
    <xf numFmtId="0" fontId="31" fillId="25" borderId="17" xfId="1" applyFont="1" applyFill="1" applyBorder="1"/>
    <xf numFmtId="0" fontId="2" fillId="0" borderId="9" xfId="1" applyFont="1" applyAlignment="1">
      <alignment vertical="top"/>
    </xf>
    <xf numFmtId="0" fontId="22" fillId="23" borderId="18" xfId="3" applyFill="1" applyBorder="1"/>
    <xf numFmtId="0" fontId="22" fillId="23" borderId="16" xfId="3" applyFill="1" applyBorder="1"/>
    <xf numFmtId="0" fontId="33" fillId="3" borderId="9" xfId="1" applyFont="1" applyFill="1" applyAlignment="1">
      <alignment vertical="top"/>
    </xf>
    <xf numFmtId="0" fontId="33" fillId="13" borderId="9" xfId="1" applyFont="1" applyFill="1" applyAlignment="1">
      <alignment vertical="top"/>
    </xf>
    <xf numFmtId="0" fontId="34" fillId="7" borderId="3" xfId="1" applyFont="1" applyFill="1" applyBorder="1" applyAlignment="1">
      <alignment vertical="top" wrapText="1"/>
    </xf>
    <xf numFmtId="0" fontId="33" fillId="12" borderId="3" xfId="1" applyFont="1" applyFill="1" applyBorder="1" applyAlignment="1">
      <alignment vertical="top" wrapText="1"/>
    </xf>
    <xf numFmtId="0" fontId="33" fillId="9" borderId="3" xfId="1" applyFont="1" applyFill="1" applyBorder="1" applyAlignment="1">
      <alignment vertical="top" wrapText="1"/>
    </xf>
    <xf numFmtId="0" fontId="35" fillId="11" borderId="3" xfId="1" applyFont="1" applyFill="1" applyBorder="1" applyAlignment="1">
      <alignment vertical="top"/>
    </xf>
    <xf numFmtId="0" fontId="29" fillId="0" borderId="9" xfId="1" applyFont="1" applyAlignment="1">
      <alignment horizontal="center" vertical="center"/>
    </xf>
    <xf numFmtId="9" fontId="32" fillId="20" borderId="3" xfId="1" applyNumberFormat="1" applyFont="1" applyFill="1" applyBorder="1" applyAlignment="1">
      <alignment horizontal="center" vertical="center" wrapText="1"/>
    </xf>
    <xf numFmtId="9" fontId="37" fillId="20" borderId="3" xfId="1" applyNumberFormat="1" applyFont="1" applyFill="1" applyBorder="1" applyAlignment="1">
      <alignment horizontal="center" vertical="center" wrapText="1"/>
    </xf>
    <xf numFmtId="0" fontId="32" fillId="20" borderId="3" xfId="1" applyFont="1" applyFill="1" applyBorder="1" applyAlignment="1">
      <alignment vertical="top"/>
    </xf>
    <xf numFmtId="0" fontId="32" fillId="20" borderId="3" xfId="1" applyFont="1" applyFill="1" applyBorder="1" applyAlignment="1">
      <alignment horizontal="center" vertical="top"/>
    </xf>
    <xf numFmtId="9" fontId="18" fillId="23" borderId="17" xfId="1" applyNumberFormat="1" applyFont="1" applyFill="1" applyBorder="1" applyAlignment="1">
      <alignment horizontal="center"/>
    </xf>
    <xf numFmtId="9" fontId="18" fillId="23" borderId="18" xfId="1" applyNumberFormat="1" applyFont="1" applyFill="1" applyBorder="1"/>
    <xf numFmtId="0" fontId="22" fillId="24" borderId="18" xfId="3" applyFill="1" applyBorder="1"/>
    <xf numFmtId="9" fontId="28" fillId="0" borderId="9" xfId="1" applyNumberFormat="1"/>
    <xf numFmtId="0" fontId="28" fillId="27" borderId="9" xfId="1" applyFill="1"/>
    <xf numFmtId="0" fontId="23" fillId="27" borderId="9" xfId="1" applyFont="1" applyFill="1"/>
    <xf numFmtId="0" fontId="23" fillId="27" borderId="9" xfId="1" applyFont="1" applyFill="1" applyAlignment="1">
      <alignment horizontal="center"/>
    </xf>
    <xf numFmtId="0" fontId="28" fillId="27" borderId="12" xfId="1" applyFill="1" applyBorder="1" applyAlignment="1">
      <alignment horizontal="center"/>
    </xf>
    <xf numFmtId="0" fontId="18" fillId="23" borderId="17" xfId="1" applyFont="1" applyFill="1" applyBorder="1" applyAlignment="1">
      <alignment horizontal="center"/>
    </xf>
    <xf numFmtId="9" fontId="28" fillId="27" borderId="9" xfId="1" applyNumberFormat="1" applyFill="1"/>
    <xf numFmtId="9" fontId="28" fillId="27" borderId="9" xfId="1" applyNumberFormat="1" applyFill="1" applyAlignment="1">
      <alignment horizontal="center"/>
    </xf>
    <xf numFmtId="0" fontId="28" fillId="29" borderId="12" xfId="1" applyFill="1" applyBorder="1"/>
    <xf numFmtId="0" fontId="9" fillId="28" borderId="12" xfId="1" applyFont="1" applyFill="1" applyBorder="1" applyAlignment="1">
      <alignment vertical="center" wrapText="1"/>
    </xf>
    <xf numFmtId="0" fontId="9" fillId="28" borderId="12" xfId="1" applyFont="1" applyFill="1" applyBorder="1" applyAlignment="1">
      <alignment horizontal="left" vertical="center"/>
    </xf>
    <xf numFmtId="0" fontId="28" fillId="0" borderId="12" xfId="1" applyBorder="1"/>
    <xf numFmtId="0" fontId="9" fillId="31" borderId="12" xfId="1" applyFont="1" applyFill="1" applyBorder="1" applyAlignment="1">
      <alignment vertical="center" wrapText="1"/>
    </xf>
    <xf numFmtId="0" fontId="9" fillId="31" borderId="12" xfId="1" applyFont="1" applyFill="1" applyBorder="1" applyAlignment="1">
      <alignment horizontal="left" vertical="center"/>
    </xf>
    <xf numFmtId="0" fontId="28" fillId="30" borderId="12" xfId="1" applyFill="1" applyBorder="1"/>
    <xf numFmtId="0" fontId="11" fillId="0" borderId="12" xfId="1" applyFont="1" applyBorder="1" applyAlignment="1">
      <alignment vertical="top" wrapText="1"/>
    </xf>
    <xf numFmtId="0" fontId="28" fillId="21" borderId="12" xfId="1" applyFill="1" applyBorder="1"/>
    <xf numFmtId="0" fontId="32" fillId="20" borderId="12" xfId="1" applyFont="1" applyFill="1" applyBorder="1" applyAlignment="1">
      <alignment horizontal="center"/>
    </xf>
    <xf numFmtId="0" fontId="29" fillId="0" borderId="12" xfId="1" applyFont="1" applyBorder="1" applyAlignment="1">
      <alignment horizontal="center" vertical="center"/>
    </xf>
    <xf numFmtId="0" fontId="36" fillId="24" borderId="12" xfId="1" applyFont="1" applyFill="1" applyBorder="1" applyAlignment="1">
      <alignment horizontal="left" vertical="center"/>
    </xf>
    <xf numFmtId="0" fontId="40" fillId="24" borderId="12" xfId="1" applyFont="1" applyFill="1" applyBorder="1" applyAlignment="1">
      <alignment horizontal="center" vertical="center"/>
    </xf>
    <xf numFmtId="0" fontId="41" fillId="24" borderId="12" xfId="1" applyFont="1" applyFill="1" applyBorder="1" applyAlignment="1">
      <alignment horizontal="center" vertical="center" wrapText="1"/>
    </xf>
    <xf numFmtId="0" fontId="28" fillId="0" borderId="12" xfId="1" applyBorder="1" applyAlignment="1">
      <alignment wrapText="1"/>
    </xf>
    <xf numFmtId="0" fontId="32" fillId="32" borderId="12" xfId="1" applyFont="1" applyFill="1" applyBorder="1" applyAlignment="1">
      <alignment vertical="top" wrapText="1"/>
    </xf>
    <xf numFmtId="0" fontId="32" fillId="33" borderId="12" xfId="0" applyFont="1" applyFill="1" applyBorder="1" applyAlignment="1">
      <alignment horizontal="left" vertical="center" wrapText="1"/>
    </xf>
    <xf numFmtId="0" fontId="32" fillId="33" borderId="12" xfId="1" applyFont="1" applyFill="1" applyBorder="1" applyAlignment="1">
      <alignment horizontal="left" vertical="top" wrapText="1"/>
    </xf>
    <xf numFmtId="0" fontId="32" fillId="34" borderId="12" xfId="0" applyFont="1" applyFill="1" applyBorder="1" applyAlignment="1">
      <alignment vertical="center" wrapText="1"/>
    </xf>
    <xf numFmtId="0" fontId="32" fillId="34" borderId="12" xfId="1" applyFont="1" applyFill="1" applyBorder="1" applyAlignment="1">
      <alignment vertical="top" wrapText="1"/>
    </xf>
    <xf numFmtId="0" fontId="35" fillId="35" borderId="12" xfId="1" applyFont="1" applyFill="1" applyBorder="1" applyAlignment="1">
      <alignment vertical="top" wrapText="1"/>
    </xf>
    <xf numFmtId="0" fontId="32" fillId="36" borderId="12" xfId="0" applyFont="1" applyFill="1" applyBorder="1" applyAlignment="1">
      <alignment wrapText="1"/>
    </xf>
    <xf numFmtId="0" fontId="32" fillId="36" borderId="12" xfId="1" applyFont="1" applyFill="1" applyBorder="1" applyAlignment="1">
      <alignment vertical="top" wrapText="1"/>
    </xf>
    <xf numFmtId="0" fontId="42" fillId="30" borderId="12" xfId="1" applyFont="1" applyFill="1" applyBorder="1" applyAlignment="1">
      <alignment wrapText="1"/>
    </xf>
    <xf numFmtId="0" fontId="43" fillId="30" borderId="12" xfId="1" applyFont="1" applyFill="1" applyBorder="1"/>
    <xf numFmtId="0" fontId="44" fillId="31" borderId="12" xfId="1" applyFont="1" applyFill="1" applyBorder="1" applyAlignment="1">
      <alignment horizontal="left" vertical="center"/>
    </xf>
    <xf numFmtId="0" fontId="47" fillId="31" borderId="12" xfId="1" applyFont="1" applyFill="1" applyBorder="1" applyAlignment="1">
      <alignment vertical="center" wrapText="1"/>
    </xf>
    <xf numFmtId="165" fontId="40" fillId="24" borderId="12" xfId="1" applyNumberFormat="1" applyFont="1" applyFill="1" applyBorder="1" applyAlignment="1">
      <alignment horizontal="center" vertical="center"/>
    </xf>
    <xf numFmtId="1" fontId="32" fillId="20" borderId="12" xfId="1" applyNumberFormat="1" applyFont="1" applyFill="1" applyBorder="1" applyAlignment="1">
      <alignment horizontal="center" vertical="center" wrapText="1"/>
    </xf>
    <xf numFmtId="0" fontId="47" fillId="24" borderId="12" xfId="1" applyFont="1" applyFill="1" applyBorder="1" applyAlignment="1">
      <alignment horizontal="center" vertical="center"/>
    </xf>
    <xf numFmtId="0" fontId="45" fillId="32" borderId="12" xfId="0" applyFont="1" applyFill="1" applyBorder="1" applyAlignment="1">
      <alignment vertical="center" wrapText="1"/>
    </xf>
    <xf numFmtId="0" fontId="49" fillId="28" borderId="12" xfId="1" applyFont="1" applyFill="1" applyBorder="1" applyAlignment="1">
      <alignment horizontal="center" vertical="center" wrapText="1"/>
    </xf>
    <xf numFmtId="0" fontId="42" fillId="31" borderId="12" xfId="1" applyFont="1" applyFill="1" applyBorder="1" applyAlignment="1">
      <alignment horizontal="center" vertical="center" wrapText="1"/>
    </xf>
    <xf numFmtId="0" fontId="49" fillId="31" borderId="12" xfId="1" applyFont="1" applyFill="1" applyBorder="1" applyAlignment="1">
      <alignment horizontal="center" vertical="center" wrapText="1"/>
    </xf>
    <xf numFmtId="0" fontId="50" fillId="3" borderId="12" xfId="1" applyFont="1" applyFill="1" applyBorder="1" applyAlignment="1">
      <alignment horizontal="center" vertical="center" wrapText="1"/>
    </xf>
    <xf numFmtId="0" fontId="48" fillId="6" borderId="12" xfId="1" applyFont="1" applyFill="1" applyBorder="1" applyAlignment="1">
      <alignment horizontal="center" vertical="center" wrapText="1"/>
    </xf>
    <xf numFmtId="0" fontId="51" fillId="37" borderId="12" xfId="1" applyFont="1" applyFill="1" applyBorder="1" applyAlignment="1">
      <alignment horizontal="center" vertical="center" wrapText="1"/>
    </xf>
    <xf numFmtId="0" fontId="51" fillId="38" borderId="12" xfId="1" applyFont="1" applyFill="1" applyBorder="1" applyAlignment="1">
      <alignment horizontal="center" vertical="center" wrapText="1"/>
    </xf>
    <xf numFmtId="0" fontId="48" fillId="18" borderId="12" xfId="1" applyFont="1" applyFill="1" applyBorder="1" applyAlignment="1">
      <alignment horizontal="center" vertical="center" wrapText="1"/>
    </xf>
    <xf numFmtId="0" fontId="51" fillId="19" borderId="12" xfId="1" applyFont="1" applyFill="1" applyBorder="1" applyAlignment="1">
      <alignment horizontal="center" vertical="center" wrapText="1"/>
    </xf>
    <xf numFmtId="0" fontId="51" fillId="39" borderId="12" xfId="1" applyFont="1" applyFill="1" applyBorder="1" applyAlignment="1">
      <alignment horizontal="center" vertical="center" wrapText="1"/>
    </xf>
    <xf numFmtId="0" fontId="51" fillId="7" borderId="12" xfId="1" applyFont="1" applyFill="1" applyBorder="1" applyAlignment="1">
      <alignment horizontal="center" vertical="center" wrapText="1"/>
    </xf>
    <xf numFmtId="0" fontId="30" fillId="6" borderId="12" xfId="1" applyFont="1" applyFill="1" applyBorder="1" applyAlignment="1">
      <alignment horizontal="center" vertical="center" wrapText="1"/>
    </xf>
    <xf numFmtId="0" fontId="51" fillId="22" borderId="12" xfId="1" applyFont="1" applyFill="1" applyBorder="1" applyAlignment="1">
      <alignment horizontal="center" vertical="center" wrapText="1"/>
    </xf>
    <xf numFmtId="0" fontId="30" fillId="20" borderId="12" xfId="1" applyFont="1" applyFill="1" applyBorder="1" applyAlignment="1">
      <alignment horizontal="center" vertical="center"/>
    </xf>
    <xf numFmtId="1" fontId="30" fillId="20" borderId="12" xfId="1" applyNumberFormat="1" applyFont="1" applyFill="1" applyBorder="1" applyAlignment="1">
      <alignment horizontal="center" vertical="center" wrapText="1"/>
    </xf>
    <xf numFmtId="0" fontId="40" fillId="0" borderId="12" xfId="1" applyFont="1" applyBorder="1" applyAlignment="1">
      <alignment horizontal="center" vertical="center"/>
    </xf>
    <xf numFmtId="0" fontId="52" fillId="0" borderId="12" xfId="1" applyFont="1" applyBorder="1" applyAlignment="1">
      <alignment horizontal="center" vertical="center"/>
    </xf>
    <xf numFmtId="0" fontId="50" fillId="3" borderId="12" xfId="1" applyFont="1" applyFill="1" applyBorder="1" applyAlignment="1">
      <alignment vertical="top" wrapText="1"/>
    </xf>
    <xf numFmtId="0" fontId="52" fillId="29" borderId="12" xfId="1" applyFont="1" applyFill="1" applyBorder="1"/>
    <xf numFmtId="0" fontId="53" fillId="31" borderId="12" xfId="1" applyFont="1" applyFill="1" applyBorder="1" applyAlignment="1">
      <alignment vertical="center" wrapText="1"/>
    </xf>
    <xf numFmtId="0" fontId="53" fillId="3" borderId="12" xfId="1" applyFont="1" applyFill="1" applyBorder="1" applyAlignment="1">
      <alignment vertical="top" wrapText="1"/>
    </xf>
    <xf numFmtId="0" fontId="40" fillId="6" borderId="12" xfId="1" applyFont="1" applyFill="1" applyBorder="1" applyAlignment="1">
      <alignment vertical="top" wrapText="1"/>
    </xf>
    <xf numFmtId="0" fontId="52" fillId="0" borderId="12" xfId="1" applyFont="1" applyBorder="1" applyAlignment="1">
      <alignment vertical="top" wrapText="1"/>
    </xf>
    <xf numFmtId="0" fontId="47" fillId="18" borderId="12" xfId="1" applyFont="1" applyFill="1" applyBorder="1" applyAlignment="1">
      <alignment vertical="top" wrapText="1"/>
    </xf>
    <xf numFmtId="0" fontId="52" fillId="18" borderId="12" xfId="1" applyFont="1" applyFill="1" applyBorder="1" applyAlignment="1">
      <alignment vertical="top" wrapText="1"/>
    </xf>
    <xf numFmtId="0" fontId="47" fillId="6" borderId="12" xfId="1" applyFont="1" applyFill="1" applyBorder="1" applyAlignment="1">
      <alignment vertical="top" wrapText="1"/>
    </xf>
    <xf numFmtId="0" fontId="40" fillId="21" borderId="12" xfId="1" applyFont="1" applyFill="1" applyBorder="1" applyAlignment="1">
      <alignment vertical="top" wrapText="1"/>
    </xf>
    <xf numFmtId="0" fontId="52" fillId="0" borderId="12" xfId="1" applyFont="1" applyBorder="1" applyAlignment="1">
      <alignment vertical="top"/>
    </xf>
    <xf numFmtId="0" fontId="47" fillId="0" borderId="12" xfId="1" applyFont="1" applyBorder="1" applyAlignment="1">
      <alignment vertical="top" wrapText="1"/>
    </xf>
    <xf numFmtId="0" fontId="54" fillId="0" borderId="12" xfId="1" applyFont="1" applyBorder="1" applyAlignment="1">
      <alignment vertical="top" wrapText="1"/>
    </xf>
    <xf numFmtId="0" fontId="47" fillId="20" borderId="12" xfId="1" applyFont="1" applyFill="1" applyBorder="1" applyAlignment="1">
      <alignment vertical="top"/>
    </xf>
    <xf numFmtId="0" fontId="52" fillId="0" borderId="12" xfId="1" applyFont="1" applyBorder="1"/>
    <xf numFmtId="0" fontId="23" fillId="0" borderId="12" xfId="0" applyFont="1" applyBorder="1" applyAlignment="1">
      <alignment vertical="top" wrapText="1"/>
    </xf>
    <xf numFmtId="0" fontId="39" fillId="40" borderId="19" xfId="0" applyFont="1" applyFill="1" applyBorder="1" applyAlignment="1">
      <alignment horizontal="center" vertical="center"/>
    </xf>
    <xf numFmtId="0" fontId="39" fillId="26" borderId="20" xfId="0" applyFont="1" applyFill="1" applyBorder="1" applyAlignment="1">
      <alignment vertical="top"/>
    </xf>
    <xf numFmtId="0" fontId="39" fillId="40" borderId="21" xfId="0" applyFont="1" applyFill="1" applyBorder="1" applyAlignment="1">
      <alignment horizontal="center" vertical="center"/>
    </xf>
    <xf numFmtId="165" fontId="39" fillId="40" borderId="21" xfId="0" applyNumberFormat="1" applyFont="1" applyFill="1" applyBorder="1" applyAlignment="1">
      <alignment horizontal="center" vertical="center"/>
    </xf>
    <xf numFmtId="0" fontId="55" fillId="40" borderId="21" xfId="0" applyFont="1" applyFill="1" applyBorder="1" applyAlignment="1">
      <alignment horizontal="center" vertical="center" wrapText="1"/>
    </xf>
    <xf numFmtId="0" fontId="39" fillId="40" borderId="19" xfId="0" applyFont="1" applyFill="1" applyBorder="1" applyAlignment="1">
      <alignment horizontal="left" vertical="center" wrapText="1"/>
    </xf>
    <xf numFmtId="166" fontId="29" fillId="27" borderId="9" xfId="1" applyNumberFormat="1" applyFont="1" applyFill="1" applyAlignment="1">
      <alignment horizontal="center"/>
    </xf>
    <xf numFmtId="1" fontId="29" fillId="27" borderId="9" xfId="1" applyNumberFormat="1" applyFont="1" applyFill="1" applyAlignment="1">
      <alignment horizontal="center"/>
    </xf>
    <xf numFmtId="0" fontId="29" fillId="27" borderId="9" xfId="1" applyFont="1" applyFill="1"/>
    <xf numFmtId="0" fontId="31" fillId="25" borderId="18" xfId="1" applyFont="1" applyFill="1" applyBorder="1" applyAlignment="1">
      <alignment wrapText="1"/>
    </xf>
    <xf numFmtId="0" fontId="29" fillId="27" borderId="9" xfId="1" applyFont="1" applyFill="1" applyAlignment="1">
      <alignment wrapText="1"/>
    </xf>
    <xf numFmtId="165" fontId="29" fillId="27" borderId="9" xfId="1" applyNumberFormat="1" applyFont="1" applyFill="1" applyAlignment="1">
      <alignment horizontal="center"/>
    </xf>
    <xf numFmtId="1" fontId="28" fillId="27" borderId="9" xfId="1" applyNumberFormat="1" applyFill="1" applyAlignment="1">
      <alignment horizontal="center"/>
    </xf>
    <xf numFmtId="0" fontId="29" fillId="27" borderId="9" xfId="1" applyFont="1" applyFill="1" applyAlignment="1">
      <alignment horizontal="center" wrapText="1"/>
    </xf>
    <xf numFmtId="0" fontId="12" fillId="0" borderId="12" xfId="1" applyFont="1" applyBorder="1" applyAlignment="1">
      <alignment horizontal="left" vertical="top" wrapText="1"/>
    </xf>
    <xf numFmtId="0" fontId="36" fillId="20" borderId="3" xfId="1" applyFont="1" applyFill="1" applyBorder="1" applyAlignment="1">
      <alignment horizontal="left" vertical="center"/>
    </xf>
    <xf numFmtId="9" fontId="28" fillId="20" borderId="12" xfId="1" applyNumberFormat="1" applyFill="1" applyBorder="1" applyAlignment="1">
      <alignment horizontal="center"/>
    </xf>
    <xf numFmtId="9" fontId="28" fillId="20" borderId="16" xfId="1" applyNumberFormat="1" applyFill="1" applyBorder="1" applyAlignment="1">
      <alignment horizontal="center"/>
    </xf>
    <xf numFmtId="1" fontId="39" fillId="27" borderId="12" xfId="1" applyNumberFormat="1" applyFont="1" applyFill="1" applyBorder="1" applyAlignment="1">
      <alignment horizontal="center"/>
    </xf>
    <xf numFmtId="0" fontId="9" fillId="0" borderId="1" xfId="0" applyFont="1" applyBorder="1" applyAlignment="1">
      <alignment wrapText="1"/>
    </xf>
    <xf numFmtId="0" fontId="1" fillId="0" borderId="9" xfId="1" applyFont="1" applyAlignment="1">
      <alignment vertical="top"/>
    </xf>
    <xf numFmtId="0" fontId="56" fillId="0" borderId="0" xfId="0" applyFont="1" applyAlignment="1">
      <alignment wrapText="1"/>
    </xf>
    <xf numFmtId="0" fontId="57" fillId="0" borderId="0" xfId="0" applyFont="1"/>
    <xf numFmtId="0" fontId="15" fillId="41" borderId="9" xfId="1" applyFont="1" applyFill="1" applyAlignment="1">
      <alignment vertical="top"/>
    </xf>
    <xf numFmtId="0" fontId="28" fillId="42" borderId="9" xfId="1" applyFill="1"/>
    <xf numFmtId="0" fontId="13" fillId="3" borderId="5" xfId="1" applyFont="1" applyFill="1" applyBorder="1" applyAlignment="1">
      <alignment vertical="top"/>
    </xf>
    <xf numFmtId="0" fontId="6" fillId="3" borderId="9" xfId="1" applyFont="1" applyFill="1" applyAlignment="1">
      <alignment vertical="center"/>
    </xf>
    <xf numFmtId="0" fontId="6" fillId="3" borderId="3" xfId="1" applyFont="1" applyFill="1" applyBorder="1"/>
    <xf numFmtId="0" fontId="9" fillId="43" borderId="9" xfId="1" applyFont="1" applyFill="1" applyAlignment="1">
      <alignment vertical="center" wrapText="1"/>
    </xf>
    <xf numFmtId="0" fontId="6" fillId="44" borderId="0" xfId="0" applyFont="1" applyFill="1" applyAlignment="1">
      <alignment vertical="center" wrapText="1"/>
    </xf>
    <xf numFmtId="0" fontId="6" fillId="44" borderId="0" xfId="0" applyFont="1" applyFill="1" applyAlignment="1">
      <alignment horizontal="left" vertical="center"/>
    </xf>
    <xf numFmtId="0" fontId="6" fillId="43" borderId="9" xfId="1" applyFont="1" applyFill="1" applyAlignment="1">
      <alignment vertical="center" wrapText="1"/>
    </xf>
    <xf numFmtId="0" fontId="28" fillId="41" borderId="9" xfId="1" applyFill="1"/>
    <xf numFmtId="0" fontId="9" fillId="44" borderId="3" xfId="1" applyFont="1" applyFill="1" applyBorder="1" applyAlignment="1">
      <alignment vertical="center" wrapText="1"/>
    </xf>
    <xf numFmtId="0" fontId="9" fillId="44" borderId="9" xfId="1" applyFont="1" applyFill="1" applyAlignment="1">
      <alignment vertical="center" wrapText="1"/>
    </xf>
    <xf numFmtId="0" fontId="9" fillId="44" borderId="9" xfId="1" applyFont="1" applyFill="1" applyAlignment="1">
      <alignment horizontal="left" vertical="center"/>
    </xf>
    <xf numFmtId="0" fontId="28" fillId="41" borderId="9" xfId="1" applyFill="1" applyAlignment="1">
      <alignment vertical="center"/>
    </xf>
    <xf numFmtId="0" fontId="9" fillId="44" borderId="3" xfId="1" applyFont="1" applyFill="1" applyBorder="1" applyAlignment="1">
      <alignment vertical="top" wrapText="1"/>
    </xf>
    <xf numFmtId="0" fontId="9" fillId="44" borderId="3" xfId="1" applyFont="1" applyFill="1" applyBorder="1" applyAlignment="1">
      <alignment wrapText="1"/>
    </xf>
    <xf numFmtId="0" fontId="13" fillId="3" borderId="4" xfId="0" applyFont="1" applyFill="1" applyBorder="1" applyAlignment="1">
      <alignment vertical="top"/>
    </xf>
    <xf numFmtId="0" fontId="13" fillId="3" borderId="15" xfId="0" applyFont="1" applyFill="1" applyBorder="1" applyAlignment="1">
      <alignment vertical="top"/>
    </xf>
    <xf numFmtId="0" fontId="9" fillId="44" borderId="3" xfId="0" applyFont="1" applyFill="1" applyBorder="1" applyAlignment="1">
      <alignment vertical="top" wrapText="1"/>
    </xf>
    <xf numFmtId="0" fontId="0" fillId="41" borderId="0" xfId="0" applyFill="1"/>
    <xf numFmtId="0" fontId="6" fillId="44" borderId="1" xfId="0" applyFont="1" applyFill="1" applyBorder="1" applyAlignment="1">
      <alignment vertical="center" wrapText="1"/>
    </xf>
    <xf numFmtId="0" fontId="6" fillId="44" borderId="1" xfId="0" applyFont="1" applyFill="1" applyBorder="1" applyAlignment="1">
      <alignment horizontal="left" vertical="center"/>
    </xf>
    <xf numFmtId="0" fontId="13" fillId="44" borderId="1" xfId="0" applyFont="1" applyFill="1" applyBorder="1" applyAlignment="1">
      <alignment vertical="center" wrapText="1"/>
    </xf>
    <xf numFmtId="0" fontId="6" fillId="44" borderId="3" xfId="0" applyFont="1" applyFill="1" applyBorder="1" applyAlignment="1">
      <alignment vertical="top" wrapText="1"/>
    </xf>
    <xf numFmtId="0" fontId="27" fillId="44" borderId="3" xfId="0" applyFont="1" applyFill="1" applyBorder="1"/>
    <xf numFmtId="0" fontId="6" fillId="44" borderId="9" xfId="0" applyFont="1" applyFill="1" applyBorder="1" applyAlignment="1">
      <alignment vertical="center" wrapText="1"/>
    </xf>
    <xf numFmtId="0" fontId="6" fillId="3" borderId="9" xfId="0" applyFont="1" applyFill="1" applyBorder="1" applyAlignment="1">
      <alignment vertical="center"/>
    </xf>
    <xf numFmtId="0" fontId="9" fillId="44" borderId="10" xfId="0" applyFont="1" applyFill="1" applyBorder="1" applyAlignment="1">
      <alignment vertical="center" wrapText="1"/>
    </xf>
    <xf numFmtId="0" fontId="9" fillId="44" borderId="9" xfId="0" applyFont="1" applyFill="1" applyBorder="1" applyAlignment="1">
      <alignment vertical="center" wrapText="1"/>
    </xf>
    <xf numFmtId="0" fontId="9" fillId="44" borderId="1" xfId="0" applyFont="1" applyFill="1" applyBorder="1" applyAlignment="1">
      <alignment horizontal="left" vertical="center"/>
    </xf>
    <xf numFmtId="0" fontId="16" fillId="41" borderId="0" xfId="0" applyFont="1" applyFill="1" applyAlignment="1">
      <alignment vertical="top" wrapText="1"/>
    </xf>
    <xf numFmtId="0" fontId="9" fillId="44" borderId="1" xfId="0" applyFont="1" applyFill="1" applyBorder="1" applyAlignment="1">
      <alignment wrapText="1"/>
    </xf>
    <xf numFmtId="0" fontId="13" fillId="44" borderId="1" xfId="0" applyFont="1" applyFill="1" applyBorder="1" applyAlignment="1">
      <alignment wrapText="1"/>
    </xf>
    <xf numFmtId="0" fontId="9" fillId="44" borderId="1" xfId="0" applyFont="1" applyFill="1" applyBorder="1"/>
    <xf numFmtId="0" fontId="9" fillId="3" borderId="1" xfId="0" applyFont="1" applyFill="1" applyBorder="1"/>
    <xf numFmtId="0" fontId="9" fillId="3" borderId="3" xfId="0" applyFont="1" applyFill="1" applyBorder="1"/>
    <xf numFmtId="0" fontId="6" fillId="3" borderId="1" xfId="0" applyFont="1" applyFill="1" applyBorder="1" applyAlignment="1">
      <alignment vertical="center"/>
    </xf>
    <xf numFmtId="0" fontId="6" fillId="3" borderId="3" xfId="0" applyFont="1" applyFill="1" applyBorder="1" applyAlignment="1">
      <alignment horizontal="left" vertical="center"/>
    </xf>
    <xf numFmtId="0" fontId="16" fillId="9" borderId="3" xfId="1" applyFont="1" applyFill="1" applyBorder="1" applyAlignment="1">
      <alignment vertical="top" wrapText="1"/>
    </xf>
    <xf numFmtId="0" fontId="12" fillId="4" borderId="9" xfId="1" applyFont="1" applyFill="1" applyAlignment="1">
      <alignment horizontal="left" vertical="top" wrapText="1"/>
    </xf>
    <xf numFmtId="0" fontId="16" fillId="0" borderId="9" xfId="1" applyFont="1" applyAlignment="1">
      <alignment vertical="top" wrapText="1"/>
    </xf>
    <xf numFmtId="0" fontId="6" fillId="44" borderId="0" xfId="0" applyFont="1" applyFill="1" applyAlignment="1">
      <alignment vertical="center"/>
    </xf>
    <xf numFmtId="0" fontId="6" fillId="44" borderId="3" xfId="0" applyFont="1" applyFill="1" applyBorder="1"/>
    <xf numFmtId="0" fontId="9" fillId="3" borderId="9" xfId="1" applyFont="1" applyFill="1" applyAlignment="1">
      <alignment vertical="top"/>
    </xf>
    <xf numFmtId="0" fontId="9" fillId="3" borderId="9" xfId="1" applyFont="1" applyFill="1" applyAlignment="1">
      <alignment horizontal="left" vertical="top"/>
    </xf>
    <xf numFmtId="0" fontId="9" fillId="3" borderId="3" xfId="1" applyFont="1" applyFill="1" applyBorder="1" applyAlignment="1">
      <alignment vertical="top"/>
    </xf>
    <xf numFmtId="0" fontId="12" fillId="7" borderId="6" xfId="1" applyFont="1" applyFill="1" applyBorder="1" applyAlignment="1">
      <alignment vertical="top" wrapText="1"/>
    </xf>
    <xf numFmtId="0" fontId="34" fillId="7" borderId="6" xfId="1" applyFont="1" applyFill="1" applyBorder="1" applyAlignment="1">
      <alignment vertical="top" wrapText="1"/>
    </xf>
    <xf numFmtId="0" fontId="9" fillId="3" borderId="23" xfId="1" applyFont="1" applyFill="1" applyBorder="1" applyAlignment="1">
      <alignment vertical="top" wrapText="1"/>
    </xf>
    <xf numFmtId="0" fontId="12" fillId="45" borderId="12" xfId="1" applyFont="1" applyFill="1" applyBorder="1" applyAlignment="1">
      <alignment vertical="top" wrapText="1"/>
    </xf>
    <xf numFmtId="0" fontId="32" fillId="20" borderId="3" xfId="1" applyFont="1" applyFill="1" applyBorder="1" applyAlignment="1">
      <alignment vertical="center"/>
    </xf>
    <xf numFmtId="0" fontId="32" fillId="20" borderId="3" xfId="1" applyFont="1" applyFill="1" applyBorder="1" applyAlignment="1">
      <alignment horizontal="center" vertical="center"/>
    </xf>
    <xf numFmtId="0" fontId="32" fillId="20" borderId="24" xfId="1" applyFont="1" applyFill="1" applyBorder="1" applyAlignment="1">
      <alignment vertical="top" wrapText="1"/>
    </xf>
    <xf numFmtId="0" fontId="10" fillId="20" borderId="25" xfId="1" applyFont="1" applyFill="1" applyBorder="1" applyAlignment="1">
      <alignment horizontal="left" vertical="top" wrapText="1"/>
    </xf>
    <xf numFmtId="0" fontId="16" fillId="20" borderId="26" xfId="1" applyFont="1" applyFill="1" applyBorder="1" applyAlignment="1">
      <alignment vertical="top" wrapText="1"/>
    </xf>
    <xf numFmtId="0" fontId="16" fillId="20" borderId="27" xfId="1" applyFont="1" applyFill="1" applyBorder="1" applyAlignment="1">
      <alignment horizontal="left" vertical="top" wrapText="1"/>
    </xf>
    <xf numFmtId="0" fontId="16" fillId="20" borderId="28" xfId="1" applyFont="1" applyFill="1" applyBorder="1" applyAlignment="1">
      <alignment vertical="top" wrapText="1"/>
    </xf>
    <xf numFmtId="0" fontId="16" fillId="20" borderId="29" xfId="1" applyFont="1" applyFill="1" applyBorder="1" applyAlignment="1">
      <alignment horizontal="left" vertical="top" wrapText="1"/>
    </xf>
    <xf numFmtId="0" fontId="12" fillId="30" borderId="5" xfId="1" applyFont="1" applyFill="1" applyBorder="1" applyAlignment="1">
      <alignment vertical="top" wrapText="1"/>
    </xf>
    <xf numFmtId="0" fontId="32" fillId="20" borderId="5" xfId="1" applyFont="1" applyFill="1" applyBorder="1" applyAlignment="1">
      <alignment horizontal="center" vertical="center"/>
    </xf>
    <xf numFmtId="9" fontId="32" fillId="20" borderId="5" xfId="1" applyNumberFormat="1" applyFont="1" applyFill="1" applyBorder="1" applyAlignment="1">
      <alignment horizontal="center" vertical="center" wrapText="1"/>
    </xf>
    <xf numFmtId="0" fontId="9" fillId="43" borderId="9" xfId="1" applyFont="1" applyFill="1" applyAlignment="1">
      <alignment vertical="center"/>
    </xf>
    <xf numFmtId="0" fontId="12" fillId="45" borderId="16" xfId="1" applyFont="1" applyFill="1" applyBorder="1" applyAlignment="1">
      <alignment vertical="top" wrapText="1"/>
    </xf>
    <xf numFmtId="0" fontId="13" fillId="3" borderId="30" xfId="1" applyFont="1" applyFill="1" applyBorder="1" applyAlignment="1">
      <alignment vertical="top"/>
    </xf>
    <xf numFmtId="0" fontId="9" fillId="43" borderId="12" xfId="1" applyFont="1" applyFill="1" applyBorder="1" applyAlignment="1">
      <alignment vertical="center" wrapText="1"/>
    </xf>
    <xf numFmtId="0" fontId="9" fillId="3" borderId="9" xfId="1" applyFont="1" applyFill="1" applyAlignment="1">
      <alignment vertical="center"/>
    </xf>
    <xf numFmtId="0" fontId="9" fillId="31" borderId="9" xfId="1" applyFont="1" applyFill="1" applyAlignment="1">
      <alignment vertical="center" wrapText="1"/>
    </xf>
    <xf numFmtId="0" fontId="16" fillId="0" borderId="5" xfId="1" applyFont="1" applyBorder="1" applyAlignment="1">
      <alignment vertical="top" wrapText="1"/>
    </xf>
    <xf numFmtId="9" fontId="32" fillId="20" borderId="7" xfId="1" applyNumberFormat="1" applyFont="1" applyFill="1" applyBorder="1" applyAlignment="1">
      <alignment horizontal="center" vertical="center" wrapText="1"/>
    </xf>
    <xf numFmtId="0" fontId="12" fillId="4" borderId="5" xfId="1" applyFont="1" applyFill="1" applyBorder="1" applyAlignment="1">
      <alignment vertical="top" wrapText="1"/>
    </xf>
    <xf numFmtId="0" fontId="12" fillId="4" borderId="6" xfId="1" applyFont="1" applyFill="1" applyBorder="1" applyAlignment="1">
      <alignment vertical="top" wrapText="1"/>
    </xf>
    <xf numFmtId="0" fontId="16" fillId="0" borderId="6" xfId="1" applyFont="1" applyBorder="1" applyAlignment="1">
      <alignment vertical="top" wrapText="1"/>
    </xf>
    <xf numFmtId="0" fontId="12" fillId="4" borderId="12" xfId="1" applyFont="1" applyFill="1" applyBorder="1" applyAlignment="1">
      <alignment horizontal="left" vertical="top" wrapText="1"/>
    </xf>
    <xf numFmtId="0" fontId="38" fillId="0" borderId="9" xfId="0" applyFont="1" applyBorder="1" applyAlignment="1">
      <alignment horizontal="center"/>
    </xf>
    <xf numFmtId="0" fontId="9" fillId="44" borderId="5" xfId="1" applyFont="1" applyFill="1" applyBorder="1" applyAlignment="1">
      <alignment wrapText="1"/>
    </xf>
    <xf numFmtId="0" fontId="10" fillId="3" borderId="5" xfId="1" applyFont="1" applyFill="1" applyBorder="1"/>
    <xf numFmtId="0" fontId="10" fillId="5" borderId="5" xfId="1" applyFont="1" applyFill="1" applyBorder="1" applyAlignment="1">
      <alignment vertical="top" wrapText="1"/>
    </xf>
    <xf numFmtId="0" fontId="35" fillId="11" borderId="5" xfId="1" applyFont="1" applyFill="1" applyBorder="1" applyAlignment="1">
      <alignment vertical="top"/>
    </xf>
    <xf numFmtId="0" fontId="32" fillId="20" borderId="5" xfId="1" applyFont="1" applyFill="1" applyBorder="1" applyAlignment="1">
      <alignment horizontal="center" vertical="top"/>
    </xf>
    <xf numFmtId="0" fontId="7" fillId="0" borderId="5" xfId="1" applyFont="1" applyBorder="1" applyAlignment="1">
      <alignment vertical="top" wrapText="1"/>
    </xf>
    <xf numFmtId="0" fontId="6" fillId="0" borderId="9" xfId="1" applyFont="1" applyAlignment="1">
      <alignment vertical="top" wrapText="1"/>
    </xf>
    <xf numFmtId="0" fontId="6" fillId="0" borderId="9" xfId="1" applyFont="1" applyAlignment="1">
      <alignment vertical="center" wrapText="1"/>
    </xf>
    <xf numFmtId="0" fontId="10" fillId="0" borderId="9" xfId="1" applyFont="1"/>
    <xf numFmtId="0" fontId="10" fillId="0" borderId="9" xfId="1" applyFont="1" applyAlignment="1">
      <alignment vertical="top"/>
    </xf>
    <xf numFmtId="0" fontId="10" fillId="0" borderId="9" xfId="1" applyFont="1" applyAlignment="1">
      <alignment vertical="top" wrapText="1"/>
    </xf>
    <xf numFmtId="0" fontId="11" fillId="0" borderId="9" xfId="1" applyFont="1" applyAlignment="1">
      <alignment vertical="top" wrapText="1"/>
    </xf>
    <xf numFmtId="0" fontId="11" fillId="0" borderId="9" xfId="1" applyFont="1"/>
    <xf numFmtId="0" fontId="33" fillId="0" borderId="9" xfId="1" applyFont="1" applyAlignment="1">
      <alignment vertical="top" wrapText="1"/>
    </xf>
    <xf numFmtId="0" fontId="32" fillId="0" borderId="9" xfId="1" applyFont="1" applyAlignment="1">
      <alignment horizontal="center"/>
    </xf>
    <xf numFmtId="9" fontId="32" fillId="0" borderId="9" xfId="1" applyNumberFormat="1" applyFont="1" applyAlignment="1">
      <alignment horizontal="center" vertical="center" wrapText="1"/>
    </xf>
    <xf numFmtId="0" fontId="33" fillId="0" borderId="9" xfId="1" applyFont="1" applyAlignment="1">
      <alignment vertical="top"/>
    </xf>
    <xf numFmtId="0" fontId="7" fillId="0" borderId="9" xfId="1" applyFont="1" applyAlignment="1">
      <alignment vertical="top" wrapText="1"/>
    </xf>
    <xf numFmtId="0" fontId="10" fillId="0" borderId="9" xfId="1" applyFont="1" applyAlignment="1">
      <alignment horizontal="left" vertical="top" wrapText="1"/>
    </xf>
    <xf numFmtId="0" fontId="16" fillId="0" borderId="9" xfId="1" applyFont="1" applyAlignment="1">
      <alignment horizontal="left" vertical="top" wrapText="1"/>
    </xf>
    <xf numFmtId="0" fontId="7" fillId="20" borderId="25" xfId="1" applyFont="1" applyFill="1" applyBorder="1" applyAlignment="1">
      <alignment horizontal="left" vertical="top" wrapText="1"/>
    </xf>
    <xf numFmtId="0" fontId="9" fillId="0" borderId="9" xfId="1" applyFont="1" applyAlignment="1">
      <alignment vertical="center" wrapText="1"/>
    </xf>
    <xf numFmtId="0" fontId="7" fillId="20" borderId="25" xfId="0" applyFont="1" applyFill="1" applyBorder="1" applyAlignment="1">
      <alignment horizontal="left" vertical="top" wrapText="1"/>
    </xf>
    <xf numFmtId="0" fontId="0" fillId="0" borderId="9" xfId="0" applyBorder="1"/>
    <xf numFmtId="0" fontId="7" fillId="0" borderId="9" xfId="0" applyFont="1" applyBorder="1" applyAlignment="1">
      <alignment vertical="top" wrapText="1"/>
    </xf>
    <xf numFmtId="0" fontId="10" fillId="0" borderId="9" xfId="0" applyFont="1" applyBorder="1"/>
    <xf numFmtId="0" fontId="10" fillId="0" borderId="9" xfId="0" applyFont="1" applyBorder="1" applyAlignment="1">
      <alignment vertical="top"/>
    </xf>
    <xf numFmtId="0" fontId="7" fillId="0" borderId="9" xfId="0" applyFont="1" applyBorder="1" applyAlignment="1">
      <alignment wrapText="1"/>
    </xf>
    <xf numFmtId="0" fontId="10" fillId="0" borderId="5" xfId="0" applyFont="1" applyBorder="1" applyAlignment="1">
      <alignment vertical="top"/>
    </xf>
    <xf numFmtId="0" fontId="6" fillId="0" borderId="9" xfId="0" applyFont="1" applyBorder="1" applyAlignment="1">
      <alignment vertical="center" wrapText="1"/>
    </xf>
    <xf numFmtId="0" fontId="7" fillId="0" borderId="9" xfId="0" applyFont="1" applyBorder="1" applyAlignment="1">
      <alignment vertical="center" wrapText="1"/>
    </xf>
    <xf numFmtId="0" fontId="10" fillId="0" borderId="9" xfId="0" applyFont="1" applyBorder="1" applyAlignment="1">
      <alignment vertical="top" wrapText="1"/>
    </xf>
    <xf numFmtId="0" fontId="6" fillId="0" borderId="9" xfId="0" applyFont="1" applyBorder="1" applyAlignment="1">
      <alignment vertical="top" wrapText="1"/>
    </xf>
    <xf numFmtId="0" fontId="6" fillId="2" borderId="11" xfId="0" applyFont="1" applyFill="1" applyBorder="1" applyAlignment="1">
      <alignment vertical="center" wrapText="1"/>
    </xf>
    <xf numFmtId="0" fontId="6" fillId="2" borderId="11" xfId="0" applyFont="1" applyFill="1" applyBorder="1" applyAlignment="1">
      <alignment horizontal="left" vertical="center"/>
    </xf>
    <xf numFmtId="0" fontId="0" fillId="41" borderId="9" xfId="0" applyFill="1" applyBorder="1"/>
    <xf numFmtId="0" fontId="6" fillId="44" borderId="9" xfId="0" applyFont="1" applyFill="1" applyBorder="1" applyAlignment="1">
      <alignment vertical="center"/>
    </xf>
    <xf numFmtId="0" fontId="13" fillId="3" borderId="5" xfId="0" applyFont="1" applyFill="1" applyBorder="1" applyAlignment="1">
      <alignment vertical="top"/>
    </xf>
    <xf numFmtId="0" fontId="6" fillId="2" borderId="12" xfId="0" applyFont="1" applyFill="1" applyBorder="1" applyAlignment="1">
      <alignment vertical="center" wrapText="1"/>
    </xf>
    <xf numFmtId="0" fontId="6" fillId="44" borderId="12" xfId="0" applyFont="1" applyFill="1" applyBorder="1" applyAlignment="1">
      <alignment wrapText="1"/>
    </xf>
    <xf numFmtId="0" fontId="6" fillId="44" borderId="12" xfId="0" applyFont="1" applyFill="1" applyBorder="1" applyAlignment="1">
      <alignment vertical="center" wrapText="1"/>
    </xf>
    <xf numFmtId="0" fontId="10" fillId="3" borderId="12" xfId="0" applyFont="1" applyFill="1" applyBorder="1"/>
    <xf numFmtId="0" fontId="38" fillId="26" borderId="12" xfId="0" applyFont="1" applyFill="1" applyBorder="1" applyAlignment="1">
      <alignment horizontal="center"/>
    </xf>
    <xf numFmtId="9" fontId="32" fillId="20" borderId="12" xfId="1" applyNumberFormat="1" applyFont="1" applyFill="1" applyBorder="1" applyAlignment="1">
      <alignment horizontal="center" vertical="center" wrapText="1"/>
    </xf>
    <xf numFmtId="9" fontId="32" fillId="20" borderId="17" xfId="1" applyNumberFormat="1" applyFont="1" applyFill="1" applyBorder="1" applyAlignment="1">
      <alignment horizontal="center" vertical="center" wrapText="1"/>
    </xf>
    <xf numFmtId="0" fontId="24" fillId="16" borderId="16" xfId="1" applyFont="1" applyFill="1" applyBorder="1" applyAlignment="1">
      <alignment vertical="top" wrapText="1"/>
    </xf>
    <xf numFmtId="0" fontId="24" fillId="16" borderId="12" xfId="1" applyFont="1" applyFill="1" applyBorder="1" applyAlignment="1">
      <alignment vertical="top" wrapText="1"/>
    </xf>
    <xf numFmtId="0" fontId="7" fillId="20" borderId="31" xfId="0" applyFont="1" applyFill="1" applyBorder="1" applyAlignment="1">
      <alignment horizontal="left" vertical="top" wrapText="1"/>
    </xf>
    <xf numFmtId="0" fontId="32" fillId="20" borderId="32" xfId="1" applyFont="1" applyFill="1" applyBorder="1" applyAlignment="1">
      <alignment vertical="top" wrapText="1"/>
    </xf>
    <xf numFmtId="0" fontId="7" fillId="20" borderId="33" xfId="0" applyFont="1" applyFill="1" applyBorder="1" applyAlignment="1">
      <alignment horizontal="left" vertical="top" wrapText="1"/>
    </xf>
    <xf numFmtId="0" fontId="16" fillId="20" borderId="34" xfId="1" applyFont="1" applyFill="1" applyBorder="1" applyAlignment="1">
      <alignment horizontal="left" vertical="top" wrapText="1"/>
    </xf>
    <xf numFmtId="0" fontId="16" fillId="20" borderId="35" xfId="1" applyFont="1" applyFill="1" applyBorder="1" applyAlignment="1">
      <alignment horizontal="left" vertical="top" wrapText="1"/>
    </xf>
    <xf numFmtId="0" fontId="7" fillId="0" borderId="9" xfId="0" applyFont="1" applyBorder="1" applyAlignment="1">
      <alignment horizontal="left" vertical="top" wrapText="1"/>
    </xf>
    <xf numFmtId="0" fontId="6" fillId="44" borderId="16" xfId="0" applyFont="1" applyFill="1" applyBorder="1" applyAlignment="1">
      <alignment vertical="center" wrapText="1"/>
    </xf>
    <xf numFmtId="0" fontId="19" fillId="15" borderId="9" xfId="0" applyFont="1" applyFill="1" applyBorder="1" applyAlignment="1">
      <alignment horizontal="left" vertical="top" wrapText="1"/>
    </xf>
    <xf numFmtId="0" fontId="6" fillId="3" borderId="5" xfId="0" applyFont="1" applyFill="1" applyBorder="1" applyAlignment="1">
      <alignment horizontal="left" vertical="center"/>
    </xf>
    <xf numFmtId="0" fontId="10" fillId="0" borderId="12" xfId="0" applyFont="1" applyBorder="1" applyAlignment="1">
      <alignment vertical="top"/>
    </xf>
    <xf numFmtId="0" fontId="6" fillId="3" borderId="12" xfId="0" applyFont="1" applyFill="1" applyBorder="1" applyAlignment="1">
      <alignment horizontal="left" vertical="center"/>
    </xf>
    <xf numFmtId="0" fontId="19" fillId="15" borderId="12" xfId="0" applyFont="1" applyFill="1" applyBorder="1" applyAlignment="1">
      <alignment horizontal="left" vertical="top" wrapText="1"/>
    </xf>
    <xf numFmtId="0" fontId="7" fillId="3" borderId="12" xfId="1" applyFont="1" applyFill="1" applyBorder="1" applyAlignment="1">
      <alignment vertical="top" wrapText="1"/>
    </xf>
    <xf numFmtId="0" fontId="32" fillId="20" borderId="12" xfId="1" applyFont="1" applyFill="1" applyBorder="1" applyAlignment="1">
      <alignment horizontal="center" vertical="top"/>
    </xf>
    <xf numFmtId="0" fontId="9" fillId="3" borderId="9" xfId="0" applyFont="1" applyFill="1" applyBorder="1" applyAlignment="1">
      <alignment vertical="center" wrapText="1"/>
    </xf>
    <xf numFmtId="0" fontId="25" fillId="15" borderId="9" xfId="0" applyFont="1" applyFill="1" applyBorder="1" applyAlignment="1">
      <alignment horizontal="left" vertical="top" wrapText="1"/>
    </xf>
    <xf numFmtId="0" fontId="20" fillId="0" borderId="9" xfId="0" applyFont="1" applyBorder="1" applyAlignment="1">
      <alignment horizontal="left" vertical="top" wrapText="1"/>
    </xf>
    <xf numFmtId="0" fontId="9" fillId="44" borderId="5" xfId="1" applyFont="1" applyFill="1" applyBorder="1" applyAlignment="1">
      <alignment vertical="center" wrapText="1"/>
    </xf>
    <xf numFmtId="0" fontId="6" fillId="3" borderId="5" xfId="1" applyFont="1" applyFill="1" applyBorder="1" applyAlignment="1">
      <alignment wrapText="1"/>
    </xf>
    <xf numFmtId="0" fontId="10" fillId="11" borderId="5" xfId="1" applyFont="1" applyFill="1" applyBorder="1" applyAlignment="1">
      <alignment vertical="top" wrapText="1"/>
    </xf>
    <xf numFmtId="0" fontId="10" fillId="0" borderId="9" xfId="1" applyFont="1" applyAlignment="1">
      <alignment vertical="center"/>
    </xf>
    <xf numFmtId="0" fontId="38" fillId="20" borderId="12" xfId="0" applyFont="1" applyFill="1" applyBorder="1" applyAlignment="1">
      <alignment horizontal="center"/>
    </xf>
    <xf numFmtId="0" fontId="10" fillId="20" borderId="25" xfId="1" applyFont="1" applyFill="1" applyBorder="1" applyAlignment="1">
      <alignment horizontal="left" vertical="top"/>
    </xf>
    <xf numFmtId="0" fontId="32" fillId="20" borderId="36" xfId="1" applyFont="1" applyFill="1" applyBorder="1" applyAlignment="1">
      <alignment horizontal="center"/>
    </xf>
    <xf numFmtId="0" fontId="32" fillId="20" borderId="37" xfId="1" applyFont="1" applyFill="1" applyBorder="1" applyAlignment="1">
      <alignment horizontal="center" vertical="center"/>
    </xf>
    <xf numFmtId="9" fontId="32" fillId="20" borderId="38" xfId="1" applyNumberFormat="1" applyFont="1" applyFill="1" applyBorder="1" applyAlignment="1">
      <alignment horizontal="center" vertical="center" wrapText="1"/>
    </xf>
    <xf numFmtId="0" fontId="16" fillId="4" borderId="9" xfId="0" applyFont="1" applyFill="1" applyBorder="1" applyAlignment="1">
      <alignment vertical="top" wrapText="1"/>
    </xf>
    <xf numFmtId="0" fontId="10" fillId="0" borderId="9" xfId="0" applyFont="1" applyBorder="1" applyAlignment="1">
      <alignment wrapText="1"/>
    </xf>
    <xf numFmtId="0" fontId="13" fillId="3" borderId="9" xfId="0" applyFont="1" applyFill="1" applyBorder="1" applyAlignment="1">
      <alignment wrapText="1"/>
    </xf>
    <xf numFmtId="9" fontId="18" fillId="47" borderId="18" xfId="1" applyNumberFormat="1" applyFont="1" applyFill="1" applyBorder="1" applyAlignment="1">
      <alignment horizontal="center"/>
    </xf>
    <xf numFmtId="0" fontId="29" fillId="48" borderId="9" xfId="1" applyFont="1" applyFill="1" applyAlignment="1">
      <alignment horizontal="center" vertical="center" wrapText="1"/>
    </xf>
    <xf numFmtId="165" fontId="29" fillId="48" borderId="9" xfId="1" applyNumberFormat="1" applyFont="1" applyFill="1" applyAlignment="1">
      <alignment horizontal="center" vertical="center"/>
    </xf>
    <xf numFmtId="9" fontId="28" fillId="20" borderId="17" xfId="1" applyNumberFormat="1" applyFill="1" applyBorder="1" applyAlignment="1">
      <alignment horizontal="center"/>
    </xf>
    <xf numFmtId="9" fontId="28" fillId="20" borderId="18" xfId="1" applyNumberFormat="1" applyFill="1" applyBorder="1" applyAlignment="1">
      <alignment horizontal="center"/>
    </xf>
    <xf numFmtId="0" fontId="28" fillId="27" borderId="17" xfId="1" applyFill="1" applyBorder="1" applyAlignment="1">
      <alignment horizontal="center"/>
    </xf>
    <xf numFmtId="1" fontId="39" fillId="27" borderId="17" xfId="1" applyNumberFormat="1" applyFont="1" applyFill="1" applyBorder="1" applyAlignment="1">
      <alignment horizontal="center"/>
    </xf>
    <xf numFmtId="9" fontId="29" fillId="20" borderId="42" xfId="0" applyNumberFormat="1" applyFont="1" applyFill="1" applyBorder="1" applyAlignment="1">
      <alignment horizontal="center" vertical="center"/>
    </xf>
    <xf numFmtId="9" fontId="29" fillId="46" borderId="42" xfId="0" applyNumberFormat="1" applyFont="1" applyFill="1" applyBorder="1" applyAlignment="1">
      <alignment horizontal="center" vertical="center"/>
    </xf>
    <xf numFmtId="0" fontId="29" fillId="0" borderId="41" xfId="0" applyFont="1" applyBorder="1" applyAlignment="1">
      <alignment horizontal="center" vertical="center"/>
    </xf>
    <xf numFmtId="1" fontId="29" fillId="27" borderId="44" xfId="0" applyNumberFormat="1" applyFont="1" applyFill="1" applyBorder="1" applyAlignment="1">
      <alignment horizontal="center" vertical="center"/>
    </xf>
    <xf numFmtId="1" fontId="29" fillId="27" borderId="42" xfId="0" applyNumberFormat="1" applyFont="1" applyFill="1" applyBorder="1" applyAlignment="1">
      <alignment horizontal="center" vertical="center"/>
    </xf>
    <xf numFmtId="1" fontId="39" fillId="27" borderId="43" xfId="0" applyNumberFormat="1" applyFont="1" applyFill="1" applyBorder="1" applyAlignment="1">
      <alignment horizontal="center" vertical="center"/>
    </xf>
    <xf numFmtId="0" fontId="28" fillId="0" borderId="9" xfId="1" applyAlignment="1">
      <alignment horizontal="center" vertical="center"/>
    </xf>
    <xf numFmtId="0" fontId="28" fillId="20" borderId="9" xfId="1" applyFill="1"/>
    <xf numFmtId="0" fontId="31" fillId="49" borderId="39" xfId="1" applyFont="1" applyFill="1" applyBorder="1" applyAlignment="1">
      <alignment horizontal="center" vertical="center"/>
    </xf>
    <xf numFmtId="0" fontId="31" fillId="49" borderId="39" xfId="1" applyFont="1" applyFill="1" applyBorder="1" applyAlignment="1">
      <alignment horizontal="center" vertical="center" wrapText="1"/>
    </xf>
    <xf numFmtId="0" fontId="31" fillId="49" borderId="40" xfId="1" applyFont="1" applyFill="1" applyBorder="1" applyAlignment="1">
      <alignment horizontal="center" vertical="center" wrapText="1"/>
    </xf>
    <xf numFmtId="0" fontId="9" fillId="3" borderId="23" xfId="1" applyFont="1" applyFill="1" applyBorder="1" applyAlignment="1">
      <alignment vertical="top"/>
    </xf>
    <xf numFmtId="0" fontId="58" fillId="0" borderId="0" xfId="0" applyFont="1" applyAlignment="1">
      <alignment vertical="center" wrapText="1"/>
    </xf>
    <xf numFmtId="0" fontId="23" fillId="0" borderId="0" xfId="0" applyFont="1" applyAlignment="1">
      <alignment vertical="center" wrapText="1"/>
    </xf>
    <xf numFmtId="0" fontId="23" fillId="0" borderId="0" xfId="0" applyFont="1" applyAlignment="1">
      <alignment horizontal="left" vertical="center" wrapText="1" indent="1"/>
    </xf>
    <xf numFmtId="0" fontId="59" fillId="0" borderId="0" xfId="0" applyFont="1" applyAlignment="1">
      <alignment vertical="center" wrapText="1"/>
    </xf>
    <xf numFmtId="0" fontId="61" fillId="0" borderId="0" xfId="0" applyFont="1" applyAlignment="1">
      <alignment vertical="center" wrapText="1"/>
    </xf>
    <xf numFmtId="0" fontId="62" fillId="0" borderId="0" xfId="0" applyFont="1" applyAlignment="1">
      <alignment vertical="center" wrapText="1"/>
    </xf>
    <xf numFmtId="0" fontId="22" fillId="0" borderId="9" xfId="2" applyAlignment="1">
      <alignment vertical="center" wrapText="1"/>
    </xf>
    <xf numFmtId="0" fontId="0" fillId="0" borderId="0" xfId="0" applyAlignment="1">
      <alignment wrapText="1"/>
    </xf>
    <xf numFmtId="0" fontId="59" fillId="0" borderId="0" xfId="0" applyFont="1" applyAlignment="1">
      <alignment wrapText="1"/>
    </xf>
    <xf numFmtId="0" fontId="60" fillId="0" borderId="0" xfId="0" applyFont="1" applyAlignment="1">
      <alignment wrapText="1"/>
    </xf>
    <xf numFmtId="0" fontId="61" fillId="0" borderId="0" xfId="0" applyFont="1" applyAlignment="1">
      <alignment wrapText="1"/>
    </xf>
    <xf numFmtId="0" fontId="23" fillId="0" borderId="0" xfId="0" applyFont="1" applyAlignment="1">
      <alignment wrapText="1"/>
    </xf>
    <xf numFmtId="164" fontId="21" fillId="0" borderId="9" xfId="1" applyNumberFormat="1" applyFont="1" applyAlignment="1">
      <alignment wrapText="1"/>
    </xf>
    <xf numFmtId="0" fontId="26" fillId="0" borderId="9" xfId="3" applyFont="1" applyFill="1" applyBorder="1"/>
    <xf numFmtId="164" fontId="21" fillId="0" borderId="9" xfId="1" applyNumberFormat="1" applyFont="1" applyAlignment="1">
      <alignment horizontal="left" vertical="center"/>
    </xf>
    <xf numFmtId="0" fontId="21" fillId="0" borderId="9" xfId="1" applyFont="1" applyAlignment="1">
      <alignment vertical="center"/>
    </xf>
    <xf numFmtId="164" fontId="21" fillId="0" borderId="9" xfId="1" applyNumberFormat="1" applyFont="1" applyAlignment="1">
      <alignment vertical="center"/>
    </xf>
    <xf numFmtId="0" fontId="23" fillId="0" borderId="9" xfId="1" applyFont="1" applyAlignment="1">
      <alignment vertical="center" wrapText="1"/>
    </xf>
    <xf numFmtId="0" fontId="12" fillId="51" borderId="16" xfId="1" applyFont="1" applyFill="1" applyBorder="1" applyAlignment="1">
      <alignment vertical="top" wrapText="1"/>
    </xf>
    <xf numFmtId="0" fontId="12" fillId="51" borderId="12" xfId="1" applyFont="1" applyFill="1" applyBorder="1" applyAlignment="1">
      <alignment vertical="top" wrapText="1"/>
    </xf>
    <xf numFmtId="0" fontId="12" fillId="52" borderId="6" xfId="1" applyFont="1" applyFill="1" applyBorder="1" applyAlignment="1">
      <alignment vertical="top" wrapText="1"/>
    </xf>
    <xf numFmtId="0" fontId="12" fillId="52" borderId="3" xfId="1" applyFont="1" applyFill="1" applyBorder="1" applyAlignment="1">
      <alignment vertical="top" wrapText="1"/>
    </xf>
    <xf numFmtId="0" fontId="10" fillId="53" borderId="3" xfId="1" applyFont="1" applyFill="1" applyBorder="1" applyAlignment="1">
      <alignment vertical="top" wrapText="1"/>
    </xf>
    <xf numFmtId="0" fontId="10" fillId="54" borderId="3" xfId="1" applyFont="1" applyFill="1" applyBorder="1" applyAlignment="1">
      <alignment vertical="top" wrapText="1"/>
    </xf>
    <xf numFmtId="0" fontId="10" fillId="55" borderId="3" xfId="1" applyFont="1" applyFill="1" applyBorder="1" applyAlignment="1">
      <alignment vertical="top"/>
    </xf>
    <xf numFmtId="0" fontId="10" fillId="55" borderId="5" xfId="1" applyFont="1" applyFill="1" applyBorder="1" applyAlignment="1">
      <alignment vertical="top" wrapText="1"/>
    </xf>
    <xf numFmtId="0" fontId="24" fillId="50" borderId="5" xfId="1" applyFont="1" applyFill="1" applyBorder="1" applyAlignment="1">
      <alignment vertical="top" wrapText="1"/>
    </xf>
    <xf numFmtId="0" fontId="12" fillId="57" borderId="16" xfId="1" applyFont="1" applyFill="1" applyBorder="1" applyAlignment="1">
      <alignment vertical="top" wrapText="1"/>
    </xf>
    <xf numFmtId="0" fontId="12" fillId="57" borderId="12" xfId="1" applyFont="1" applyFill="1" applyBorder="1" applyAlignment="1">
      <alignment vertical="top" wrapText="1"/>
    </xf>
    <xf numFmtId="0" fontId="12" fillId="58" borderId="6" xfId="1" applyFont="1" applyFill="1" applyBorder="1" applyAlignment="1">
      <alignment vertical="top" wrapText="1"/>
    </xf>
    <xf numFmtId="0" fontId="12" fillId="58" borderId="3" xfId="1" applyFont="1" applyFill="1" applyBorder="1" applyAlignment="1">
      <alignment vertical="top" wrapText="1"/>
    </xf>
    <xf numFmtId="0" fontId="10" fillId="59" borderId="3" xfId="1" applyFont="1" applyFill="1" applyBorder="1" applyAlignment="1">
      <alignment vertical="top" wrapText="1"/>
    </xf>
    <xf numFmtId="0" fontId="10" fillId="60" borderId="3" xfId="1" applyFont="1" applyFill="1" applyBorder="1" applyAlignment="1">
      <alignment vertical="top" wrapText="1"/>
    </xf>
    <xf numFmtId="0" fontId="10" fillId="61" borderId="3" xfId="1" applyFont="1" applyFill="1" applyBorder="1" applyAlignment="1">
      <alignment vertical="top"/>
    </xf>
    <xf numFmtId="0" fontId="10" fillId="61" borderId="5" xfId="1" applyFont="1" applyFill="1" applyBorder="1" applyAlignment="1">
      <alignment vertical="top" wrapText="1"/>
    </xf>
    <xf numFmtId="0" fontId="24" fillId="62" borderId="3" xfId="0" applyFont="1" applyFill="1" applyBorder="1" applyAlignment="1">
      <alignment horizontal="left" vertical="top" wrapText="1"/>
    </xf>
    <xf numFmtId="0" fontId="24" fillId="62" borderId="3" xfId="0" applyFont="1" applyFill="1" applyBorder="1" applyAlignment="1">
      <alignment horizontal="left" wrapText="1"/>
    </xf>
    <xf numFmtId="0" fontId="24" fillId="56" borderId="5" xfId="1" applyFont="1" applyFill="1" applyBorder="1" applyAlignment="1">
      <alignment vertical="top" wrapText="1"/>
    </xf>
    <xf numFmtId="0" fontId="64" fillId="57" borderId="16" xfId="1" applyFont="1" applyFill="1" applyBorder="1" applyAlignment="1">
      <alignment vertical="top" wrapText="1"/>
    </xf>
    <xf numFmtId="0" fontId="64" fillId="57" borderId="12" xfId="1" applyFont="1" applyFill="1" applyBorder="1" applyAlignment="1">
      <alignment vertical="top" wrapText="1"/>
    </xf>
    <xf numFmtId="0" fontId="64" fillId="58" borderId="6" xfId="1" applyFont="1" applyFill="1" applyBorder="1" applyAlignment="1">
      <alignment vertical="top" wrapText="1"/>
    </xf>
    <xf numFmtId="0" fontId="64" fillId="58" borderId="3" xfId="1" applyFont="1" applyFill="1" applyBorder="1" applyAlignment="1">
      <alignment vertical="top" wrapText="1"/>
    </xf>
    <xf numFmtId="0" fontId="27" fillId="59" borderId="3" xfId="1" applyFont="1" applyFill="1" applyBorder="1" applyAlignment="1">
      <alignment vertical="top" wrapText="1"/>
    </xf>
    <xf numFmtId="0" fontId="27" fillId="60" borderId="3" xfId="1" applyFont="1" applyFill="1" applyBorder="1" applyAlignment="1">
      <alignment vertical="top" wrapText="1"/>
    </xf>
    <xf numFmtId="0" fontId="27" fillId="61" borderId="3" xfId="1" applyFont="1" applyFill="1" applyBorder="1" applyAlignment="1">
      <alignment vertical="top"/>
    </xf>
    <xf numFmtId="0" fontId="27" fillId="61" borderId="5" xfId="1" applyFont="1" applyFill="1" applyBorder="1" applyAlignment="1">
      <alignment vertical="top" wrapText="1"/>
    </xf>
    <xf numFmtId="0" fontId="24" fillId="56" borderId="3" xfId="0" applyFont="1" applyFill="1" applyBorder="1" applyAlignment="1">
      <alignment vertical="top" wrapText="1"/>
    </xf>
    <xf numFmtId="0" fontId="65" fillId="56" borderId="3" xfId="0" applyFont="1" applyFill="1" applyBorder="1" applyAlignment="1">
      <alignment vertical="top" wrapText="1"/>
    </xf>
    <xf numFmtId="0" fontId="27" fillId="56" borderId="3" xfId="0" applyFont="1" applyFill="1" applyBorder="1" applyAlignment="1">
      <alignment vertical="top"/>
    </xf>
    <xf numFmtId="0" fontId="27" fillId="56" borderId="5" xfId="0" applyFont="1" applyFill="1" applyBorder="1" applyAlignment="1">
      <alignment vertical="top"/>
    </xf>
    <xf numFmtId="0" fontId="27" fillId="56" borderId="12" xfId="0" applyFont="1" applyFill="1" applyBorder="1" applyAlignment="1">
      <alignment vertical="top"/>
    </xf>
    <xf numFmtId="0" fontId="24" fillId="56" borderId="16" xfId="1" applyFont="1" applyFill="1" applyBorder="1" applyAlignment="1">
      <alignment vertical="top" wrapText="1"/>
    </xf>
    <xf numFmtId="0" fontId="24" fillId="56" borderId="12" xfId="1" applyFont="1" applyFill="1" applyBorder="1" applyAlignment="1">
      <alignment vertical="top" wrapText="1"/>
    </xf>
    <xf numFmtId="0" fontId="27" fillId="56" borderId="7" xfId="1" applyFont="1" applyFill="1" applyBorder="1" applyAlignment="1">
      <alignment vertical="top" wrapText="1"/>
    </xf>
    <xf numFmtId="0" fontId="27" fillId="56" borderId="23" xfId="1" applyFont="1" applyFill="1" applyBorder="1" applyAlignment="1">
      <alignment vertical="top" wrapText="1"/>
    </xf>
    <xf numFmtId="0" fontId="27" fillId="56" borderId="12" xfId="1" applyFont="1" applyFill="1" applyBorder="1" applyAlignment="1">
      <alignment vertical="top" wrapText="1"/>
    </xf>
    <xf numFmtId="0" fontId="24" fillId="63" borderId="12" xfId="1" applyFont="1" applyFill="1" applyBorder="1" applyAlignment="1">
      <alignment vertical="top" wrapText="1"/>
    </xf>
    <xf numFmtId="0" fontId="24" fillId="63" borderId="9" xfId="1" applyFont="1" applyFill="1" applyAlignment="1">
      <alignment vertical="top" wrapText="1"/>
    </xf>
    <xf numFmtId="0" fontId="27" fillId="63" borderId="7" xfId="1" applyFont="1" applyFill="1" applyBorder="1" applyAlignment="1">
      <alignment vertical="top" wrapText="1"/>
    </xf>
    <xf numFmtId="0" fontId="27" fillId="63" borderId="23" xfId="1" applyFont="1" applyFill="1" applyBorder="1" applyAlignment="1">
      <alignment vertical="top" wrapText="1"/>
    </xf>
    <xf numFmtId="0" fontId="24" fillId="56" borderId="9" xfId="1" applyFont="1" applyFill="1" applyAlignment="1">
      <alignment vertical="top" wrapText="1"/>
    </xf>
    <xf numFmtId="0" fontId="24" fillId="56" borderId="3" xfId="1" applyFont="1" applyFill="1" applyBorder="1" applyAlignment="1">
      <alignment vertical="top" wrapText="1"/>
    </xf>
    <xf numFmtId="0" fontId="24" fillId="56" borderId="9" xfId="1" applyFont="1" applyFill="1" applyAlignment="1">
      <alignment wrapText="1"/>
    </xf>
    <xf numFmtId="0" fontId="24" fillId="57" borderId="5" xfId="1" applyFont="1" applyFill="1" applyBorder="1" applyAlignment="1">
      <alignment vertical="top" wrapText="1"/>
    </xf>
    <xf numFmtId="0" fontId="24" fillId="57" borderId="16" xfId="1" applyFont="1" applyFill="1" applyBorder="1" applyAlignment="1">
      <alignment vertical="top" wrapText="1"/>
    </xf>
    <xf numFmtId="0" fontId="24" fillId="57" borderId="12" xfId="1" applyFont="1" applyFill="1" applyBorder="1" applyAlignment="1">
      <alignment vertical="top" wrapText="1"/>
    </xf>
    <xf numFmtId="0" fontId="27" fillId="57" borderId="6" xfId="1" applyFont="1" applyFill="1" applyBorder="1" applyAlignment="1">
      <alignment vertical="top" wrapText="1"/>
    </xf>
    <xf numFmtId="0" fontId="27" fillId="57" borderId="3" xfId="1" applyFont="1" applyFill="1" applyBorder="1" applyAlignment="1">
      <alignment vertical="top" wrapText="1"/>
    </xf>
    <xf numFmtId="0" fontId="27" fillId="57" borderId="5" xfId="1" applyFont="1" applyFill="1" applyBorder="1" applyAlignment="1">
      <alignment vertical="top" wrapText="1"/>
    </xf>
    <xf numFmtId="0" fontId="27" fillId="64" borderId="3" xfId="1" applyFont="1" applyFill="1" applyBorder="1" applyAlignment="1">
      <alignment vertical="top" wrapText="1"/>
    </xf>
    <xf numFmtId="0" fontId="64" fillId="65" borderId="3" xfId="1" applyFont="1" applyFill="1" applyBorder="1" applyAlignment="1">
      <alignment vertical="top" wrapText="1"/>
    </xf>
    <xf numFmtId="0" fontId="64" fillId="65" borderId="5" xfId="1" applyFont="1" applyFill="1" applyBorder="1" applyAlignment="1">
      <alignment vertical="top" wrapText="1"/>
    </xf>
    <xf numFmtId="0" fontId="27" fillId="56" borderId="22" xfId="1" applyFont="1" applyFill="1" applyBorder="1" applyAlignment="1">
      <alignment vertical="top" wrapText="1"/>
    </xf>
    <xf numFmtId="0" fontId="24" fillId="56" borderId="6" xfId="1" applyFont="1" applyFill="1" applyBorder="1" applyAlignment="1">
      <alignment vertical="top" wrapText="1"/>
    </xf>
    <xf numFmtId="0" fontId="27" fillId="56" borderId="3" xfId="1" applyFont="1" applyFill="1" applyBorder="1" applyAlignment="1">
      <alignment vertical="top" wrapText="1"/>
    </xf>
    <xf numFmtId="0" fontId="27" fillId="56" borderId="5" xfId="1" applyFont="1" applyFill="1" applyBorder="1" applyAlignment="1">
      <alignment vertical="top" wrapText="1"/>
    </xf>
    <xf numFmtId="0" fontId="64" fillId="56" borderId="3" xfId="1" applyFont="1" applyFill="1" applyBorder="1" applyAlignment="1">
      <alignment vertical="top" wrapText="1"/>
    </xf>
    <xf numFmtId="0" fontId="64" fillId="56" borderId="5" xfId="1" applyFont="1" applyFill="1" applyBorder="1" applyAlignment="1">
      <alignment vertical="top" wrapText="1"/>
    </xf>
    <xf numFmtId="0" fontId="64" fillId="64" borderId="3" xfId="1" applyFont="1" applyFill="1" applyBorder="1" applyAlignment="1">
      <alignment vertical="top" wrapText="1"/>
    </xf>
    <xf numFmtId="0" fontId="64" fillId="60" borderId="3" xfId="1" applyFont="1" applyFill="1" applyBorder="1" applyAlignment="1">
      <alignment vertical="top" wrapText="1"/>
    </xf>
    <xf numFmtId="0" fontId="24" fillId="56" borderId="23" xfId="1" applyFont="1" applyFill="1" applyBorder="1" applyAlignment="1">
      <alignment vertical="top" wrapText="1"/>
    </xf>
    <xf numFmtId="0" fontId="24" fillId="56" borderId="15" xfId="1" applyFont="1" applyFill="1" applyBorder="1" applyAlignment="1">
      <alignment vertical="top" wrapText="1"/>
    </xf>
    <xf numFmtId="0" fontId="24" fillId="56" borderId="7" xfId="1" applyFont="1" applyFill="1" applyBorder="1" applyAlignment="1">
      <alignment vertical="top" wrapText="1"/>
    </xf>
    <xf numFmtId="0" fontId="12" fillId="0" borderId="12" xfId="1" applyFont="1" applyBorder="1" applyAlignment="1">
      <alignment wrapText="1"/>
    </xf>
    <xf numFmtId="164" fontId="1" fillId="0" borderId="9" xfId="1" applyNumberFormat="1" applyFont="1" applyAlignment="1">
      <alignment horizontal="left" vertical="center"/>
    </xf>
    <xf numFmtId="0" fontId="1" fillId="0" borderId="9" xfId="1" applyFont="1" applyAlignment="1">
      <alignment vertical="center"/>
    </xf>
    <xf numFmtId="0" fontId="12" fillId="66" borderId="16" xfId="1" applyFont="1" applyFill="1" applyBorder="1" applyAlignment="1">
      <alignment vertical="top" wrapText="1"/>
    </xf>
    <xf numFmtId="0" fontId="12" fillId="66" borderId="12" xfId="1" applyFont="1" applyFill="1" applyBorder="1" applyAlignment="1">
      <alignment vertical="top" wrapText="1"/>
    </xf>
    <xf numFmtId="0" fontId="12" fillId="67" borderId="6" xfId="1" applyFont="1" applyFill="1" applyBorder="1" applyAlignment="1">
      <alignment vertical="top" wrapText="1"/>
    </xf>
    <xf numFmtId="0" fontId="12" fillId="67" borderId="3" xfId="1" applyFont="1" applyFill="1" applyBorder="1" applyAlignment="1">
      <alignment vertical="top" wrapText="1"/>
    </xf>
    <xf numFmtId="0" fontId="10" fillId="68" borderId="3" xfId="1" applyFont="1" applyFill="1" applyBorder="1" applyAlignment="1">
      <alignment vertical="top" wrapText="1"/>
    </xf>
    <xf numFmtId="0" fontId="10" fillId="69" borderId="3" xfId="1" applyFont="1" applyFill="1" applyBorder="1" applyAlignment="1">
      <alignment vertical="top" wrapText="1"/>
    </xf>
    <xf numFmtId="0" fontId="10" fillId="70" borderId="3" xfId="1" applyFont="1" applyFill="1" applyBorder="1" applyAlignment="1">
      <alignment vertical="top"/>
    </xf>
    <xf numFmtId="0" fontId="10" fillId="70" borderId="5" xfId="1" applyFont="1" applyFill="1" applyBorder="1" applyAlignment="1">
      <alignment vertical="top" wrapText="1"/>
    </xf>
    <xf numFmtId="0" fontId="66" fillId="71" borderId="9" xfId="1" applyFont="1" applyFill="1"/>
    <xf numFmtId="0" fontId="15" fillId="71" borderId="9" xfId="1" applyFont="1" applyFill="1" applyAlignment="1">
      <alignment vertical="top"/>
    </xf>
    <xf numFmtId="0" fontId="23" fillId="24" borderId="9" xfId="1" applyFont="1" applyFill="1"/>
    <xf numFmtId="0" fontId="28" fillId="24" borderId="9" xfId="1" applyFill="1"/>
    <xf numFmtId="0" fontId="23" fillId="24" borderId="0" xfId="0" applyFont="1" applyFill="1"/>
    <xf numFmtId="0" fontId="67" fillId="24" borderId="9" xfId="1" applyFont="1" applyFill="1"/>
  </cellXfs>
  <cellStyles count="4">
    <cellStyle name="Hyperlink" xfId="3" builtinId="8"/>
    <cellStyle name="Hyperlink 2" xfId="2" xr:uid="{CBBBDDF4-E3B4-A646-B3C8-945FAB2DE044}"/>
    <cellStyle name="Normal" xfId="0" builtinId="0"/>
    <cellStyle name="Normal 2" xfId="1" xr:uid="{CA1E2867-AC03-8E46-8E82-EB6A232EF401}"/>
  </cellStyles>
  <dxfs count="64">
    <dxf>
      <fill>
        <patternFill patternType="solid">
          <fgColor rgb="FFB7E1CD"/>
          <bgColor rgb="FFB7E1CD"/>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protection locked="1" hidden="0"/>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right style="thin">
          <color indexed="64"/>
        </right>
        <top style="medium">
          <color indexed="64"/>
        </top>
        <bottom/>
      </border>
      <protection locked="1" hidden="0"/>
    </dxf>
    <dxf>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auto="1"/>
        </left>
        <right/>
        <top style="thin">
          <color auto="1"/>
        </top>
        <bottom style="thin">
          <color auto="1"/>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font>
        <b val="0"/>
        <i val="0"/>
        <strike val="0"/>
        <condense val="0"/>
        <extend val="0"/>
        <outline val="0"/>
        <shadow val="0"/>
        <u val="none"/>
        <vertAlign val="baseline"/>
        <sz val="10"/>
        <color theme="1"/>
        <name val="Arial"/>
        <family val="2"/>
        <scheme val="minor"/>
      </font>
      <numFmt numFmtId="13" formatCode="0%"/>
      <fill>
        <patternFill patternType="solid">
          <fgColor theme="4" tint="0.79998168889431442"/>
          <bgColor rgb="FFFFFF00"/>
        </patternFill>
      </fill>
      <alignment horizontal="center" vertical="bottom" textRotation="0" wrapText="0" indent="0" justifyLastLine="0" shrinkToFit="0" readingOrder="0"/>
      <border diagonalUp="0" diagonalDown="0">
        <left style="thin">
          <color auto="1"/>
        </left>
        <right/>
        <top style="thin">
          <color auto="1"/>
        </top>
        <bottom/>
        <vertical/>
        <horizontal/>
      </border>
    </dxf>
    <dxf>
      <font>
        <b/>
        <i val="0"/>
        <strike val="0"/>
        <condense val="0"/>
        <extend val="0"/>
        <outline val="0"/>
        <shadow val="0"/>
        <u val="none"/>
        <vertAlign val="baseline"/>
        <sz val="10"/>
        <color rgb="FF000000"/>
        <name val="Arial"/>
        <family val="2"/>
        <scheme val="minor"/>
      </font>
      <numFmt numFmtId="0" formatCode="General"/>
      <fill>
        <patternFill patternType="none">
          <fgColor indexed="64"/>
          <bgColor indexed="65"/>
        </patternFill>
      </fill>
      <alignment horizontal="center" vertical="center" textRotation="0" wrapText="0" indent="0" justifyLastLine="0" shrinkToFit="0" readingOrder="0"/>
      <border diagonalUp="0" diagonalDown="0" outline="0">
        <left style="medium">
          <color indexed="64"/>
        </left>
        <right style="thin">
          <color indexed="64"/>
        </right>
        <top style="medium">
          <color indexed="64"/>
        </top>
        <bottom/>
      </border>
      <protection locked="1" hidden="0"/>
    </dxf>
    <dxf>
      <border outline="0">
        <top style="medium">
          <color indexed="64"/>
        </top>
      </border>
    </dxf>
    <dxf>
      <alignment horizontal="center" vertical="center" textRotation="0" wrapText="0" indent="0" justifyLastLine="0" shrinkToFit="0" readingOrder="0"/>
    </dxf>
    <dxf>
      <border outline="0">
        <top style="thin">
          <color auto="1"/>
        </top>
        <bottom style="medium">
          <color indexed="64"/>
        </bottom>
      </border>
    </dxf>
    <dxf>
      <font>
        <b/>
        <i val="0"/>
        <strike val="0"/>
        <condense val="0"/>
        <extend val="0"/>
        <outline val="0"/>
        <shadow val="0"/>
        <u val="none"/>
        <vertAlign val="baseline"/>
        <sz val="10"/>
        <color theme="1"/>
        <name val="Arial"/>
        <family val="2"/>
        <scheme val="min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customschemas.google.com/relationships/workbookmetadata" Target="meta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742676"/>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10</xdr:row>
      <xdr:rowOff>40698</xdr:rowOff>
    </xdr:from>
    <xdr:to>
      <xdr:col>7</xdr:col>
      <xdr:colOff>476250</xdr:colOff>
      <xdr:row>11</xdr:row>
      <xdr:rowOff>122672</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0" y="2664403"/>
          <a:ext cx="7793182" cy="1476087"/>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84007"/>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ctr"/>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Table1" displayName="Table1" ref="A1:J9" totalsRowCount="1" headerRowDxfId="63" totalsRowDxfId="61" tableBorderDxfId="62" totalsRowBorderDxfId="60" headerRowCellStyle="Normal 2">
  <autoFilter ref="A1:J8" xr:uid="{FAF43CFA-CCF1-412C-9BCC-784CC5779CF5}"/>
  <sortState xmlns:xlrd2="http://schemas.microsoft.com/office/spreadsheetml/2017/richdata2" ref="A2:J8">
    <sortCondition descending="1" ref="G1:G8"/>
  </sortState>
  <tableColumns count="10">
    <tableColumn id="1" xr3:uid="{46EB25DC-EC9D-4C70-88FC-53CF008EC24E}" name="Dimension" totalsRowLabel="Average / Totals" totalsRowDxfId="59"/>
    <tableColumn id="2" xr3:uid="{96DB5BFC-9A67-47C3-822C-C86D8A4694BC}" name="Not Applicable" totalsRowFunction="custom" dataDxfId="58" totalsRowDxfId="57" dataCellStyle="Normal 2">
      <totalsRowFormula>AVERAGE(B2:B8)</totalsRowFormula>
    </tableColumn>
    <tableColumn id="3" xr3:uid="{3A731DFF-AB6F-4EF4-9A1E-80E9F917E61C}" name="Inactive Complete" totalsRowFunction="custom" dataDxfId="56" totalsRowDxfId="55" dataCellStyle="Normal 2">
      <totalsRowFormula>AVERAGE(C2:C8)</totalsRowFormula>
    </tableColumn>
    <tableColumn id="4" xr3:uid="{CAB29767-5E1A-4AA3-91BE-F628AA51CEB2}" name="Launch Complete" totalsRowFunction="custom" dataDxfId="54" totalsRowDxfId="53" dataCellStyle="Normal 2">
      <totalsRowFormula>AVERAGE(D2:D8)</totalsRowFormula>
    </tableColumn>
    <tableColumn id="5" xr3:uid="{45882F3D-E9AC-4C32-BB82-FB94DAA4D0F7}" name="Integrate Complete" totalsRowFunction="custom" dataDxfId="52" totalsRowDxfId="51" dataCellStyle="Normal 2">
      <totalsRowFormula>AVERAGE(E2:E8)</totalsRowFormula>
    </tableColumn>
    <tableColumn id="6" xr3:uid="{B4A032B5-58F3-479D-91C2-2BD474F9D171}" name="Optimize Complete" totalsRowFunction="custom" dataDxfId="50" totalsRowDxfId="49" dataCellStyle="Normal 2">
      <totalsRowFormula>AVERAGE(F2:F8)</totalsRowFormula>
    </tableColumn>
    <tableColumn id="7" xr3:uid="{DE2A0F7D-66C2-441B-9624-5D1CEB675A09}" name="Percentage Evaluated " totalsRowFunction="custom" dataDxfId="48" totalsRowDxfId="47" dataCellStyle="Normal 2">
      <totalsRowFormula>AVERAGE(G2:G8)</totalsRowFormula>
    </tableColumn>
    <tableColumn id="8" xr3:uid="{50028994-7BE5-4E86-BDF5-19A76DFBDD4D}" name="Proofpoints Remaining" totalsRowFunction="custom" dataDxfId="46" totalsRowDxfId="45" dataCellStyle="Normal 2">
      <totalsRowFormula>SUM(H2:H8)</totalsRowFormula>
    </tableColumn>
    <tableColumn id="9" xr3:uid="{6A64099D-3992-4354-8E98-3F31F6BC6D94}" name="# of Proofpoints " totalsRowFunction="custom" dataDxfId="44" totalsRowDxfId="43" dataCellStyle="Normal 2">
      <totalsRowFormula>SUM(I2:I8)</totalsRowFormula>
    </tableColumn>
    <tableColumn id="10" xr3:uid="{2C8AFAF4-7B7E-4A83-AF2A-44126D5EC0EA}" name="# of Optimize Complete Proofpoints " totalsRowFunction="custom" dataDxfId="42" totalsRowDxfId="41" dataCellStyle="Normal 2">
      <totalsRowFormula>SUM(J2:J8)</totalsRowFormula>
    </tableColumn>
  </tableColumns>
  <tableStyleInfo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1"/>
  <sheetViews>
    <sheetView zoomScale="110" zoomScaleNormal="110" workbookViewId="0">
      <selection activeCell="B9" sqref="B9"/>
    </sheetView>
  </sheetViews>
  <sheetFormatPr defaultColWidth="10.85546875" defaultRowHeight="15"/>
  <cols>
    <col min="1" max="1" width="23.85546875" style="55" customWidth="1"/>
    <col min="2" max="2" width="143.7109375" style="56" customWidth="1"/>
    <col min="3" max="3" width="106.7109375" style="56" customWidth="1"/>
    <col min="4" max="4" width="51.7109375" style="56" customWidth="1"/>
    <col min="5" max="16384" width="10.85546875" style="56"/>
  </cols>
  <sheetData>
    <row r="1" spans="1:2" ht="57.75" customHeight="1">
      <c r="B1" s="220" t="s">
        <v>387</v>
      </c>
    </row>
    <row r="2" spans="1:2" ht="45">
      <c r="A2" s="58" t="s">
        <v>215</v>
      </c>
      <c r="B2" s="59" t="s">
        <v>216</v>
      </c>
    </row>
    <row r="3" spans="1:2" ht="31.5" customHeight="1">
      <c r="A3" s="404" t="s">
        <v>217</v>
      </c>
      <c r="B3" s="405" t="s">
        <v>388</v>
      </c>
    </row>
    <row r="4" spans="1:2" ht="15.75">
      <c r="A4" s="60"/>
      <c r="B4" s="61" t="s">
        <v>389</v>
      </c>
    </row>
    <row r="5" spans="1:2" ht="15.75">
      <c r="A5" s="408" t="s">
        <v>218</v>
      </c>
      <c r="B5" s="409" t="s">
        <v>219</v>
      </c>
    </row>
    <row r="6" spans="1:2" ht="44.25" customHeight="1">
      <c r="A6" s="406" t="s">
        <v>236</v>
      </c>
      <c r="B6" s="407" t="s">
        <v>220</v>
      </c>
    </row>
    <row r="7" spans="1:2" ht="18" customHeight="1">
      <c r="A7" s="476">
        <v>45597</v>
      </c>
      <c r="B7" s="477" t="s">
        <v>407</v>
      </c>
    </row>
    <row r="8" spans="1:2" ht="13.5" customHeight="1">
      <c r="A8" s="476">
        <v>45580</v>
      </c>
      <c r="B8" s="477" t="s">
        <v>391</v>
      </c>
    </row>
    <row r="9" spans="1:2">
      <c r="A9" s="104">
        <v>45579</v>
      </c>
      <c r="B9" s="220" t="s">
        <v>390</v>
      </c>
    </row>
    <row r="10" spans="1:2">
      <c r="A10" s="104">
        <v>45568</v>
      </c>
      <c r="B10" s="220" t="s">
        <v>359</v>
      </c>
    </row>
    <row r="11" spans="1:2">
      <c r="A11" s="104">
        <v>45554</v>
      </c>
      <c r="B11" s="220" t="s">
        <v>386</v>
      </c>
    </row>
    <row r="12" spans="1:2">
      <c r="A12" s="104">
        <v>45553</v>
      </c>
      <c r="B12" s="220" t="s">
        <v>352</v>
      </c>
    </row>
    <row r="13" spans="1:2">
      <c r="A13" s="104">
        <v>45553</v>
      </c>
      <c r="B13" s="220" t="s">
        <v>349</v>
      </c>
    </row>
    <row r="14" spans="1:2">
      <c r="A14" s="104">
        <v>45553</v>
      </c>
      <c r="B14" s="220" t="s">
        <v>351</v>
      </c>
    </row>
    <row r="15" spans="1:2">
      <c r="A15" s="104">
        <v>45526</v>
      </c>
      <c r="B15" s="220" t="s">
        <v>348</v>
      </c>
    </row>
    <row r="16" spans="1:2">
      <c r="A16" s="104">
        <v>45526</v>
      </c>
      <c r="B16" s="220" t="s">
        <v>347</v>
      </c>
    </row>
    <row r="17" spans="1:2">
      <c r="A17" s="104">
        <v>45526</v>
      </c>
      <c r="B17" s="220" t="s">
        <v>346</v>
      </c>
    </row>
    <row r="18" spans="1:2">
      <c r="A18" s="104">
        <v>45526</v>
      </c>
      <c r="B18" s="220" t="s">
        <v>302</v>
      </c>
    </row>
    <row r="19" spans="1:2">
      <c r="A19" s="104">
        <v>45519</v>
      </c>
      <c r="B19" s="222" t="s">
        <v>301</v>
      </c>
    </row>
    <row r="20" spans="1:2">
      <c r="A20" s="104">
        <v>45476</v>
      </c>
      <c r="B20" s="220" t="s">
        <v>300</v>
      </c>
    </row>
    <row r="21" spans="1:2">
      <c r="A21" s="104">
        <v>45441</v>
      </c>
      <c r="B21" s="220" t="s">
        <v>318</v>
      </c>
    </row>
    <row r="22" spans="1:2">
      <c r="A22" s="104">
        <v>45243</v>
      </c>
      <c r="B22" s="111" t="s">
        <v>258</v>
      </c>
    </row>
    <row r="23" spans="1:2">
      <c r="A23" s="104">
        <v>45154</v>
      </c>
      <c r="B23" s="111" t="s">
        <v>246</v>
      </c>
    </row>
    <row r="24" spans="1:2">
      <c r="A24" s="104">
        <v>45147</v>
      </c>
      <c r="B24" s="106" t="s">
        <v>245</v>
      </c>
    </row>
    <row r="25" spans="1:2">
      <c r="A25" s="104">
        <v>45147</v>
      </c>
      <c r="B25" s="105" t="s">
        <v>244</v>
      </c>
    </row>
    <row r="26" spans="1:2">
      <c r="A26" s="62">
        <v>45145</v>
      </c>
      <c r="B26" s="56" t="s">
        <v>239</v>
      </c>
    </row>
    <row r="27" spans="1:2">
      <c r="A27" s="62">
        <v>45142</v>
      </c>
      <c r="B27" s="57" t="s">
        <v>238</v>
      </c>
    </row>
    <row r="28" spans="1:2">
      <c r="A28" s="63">
        <v>45128</v>
      </c>
      <c r="B28" s="57" t="s">
        <v>223</v>
      </c>
    </row>
    <row r="29" spans="1:2">
      <c r="A29" s="63">
        <v>45126</v>
      </c>
      <c r="B29" s="56" t="s">
        <v>222</v>
      </c>
    </row>
    <row r="30" spans="1:2" ht="16.5" customHeight="1">
      <c r="A30" s="63">
        <v>45125</v>
      </c>
      <c r="B30" s="56" t="s">
        <v>319</v>
      </c>
    </row>
    <row r="31" spans="1:2" ht="21" customHeight="1">
      <c r="A31" s="63">
        <v>45408</v>
      </c>
      <c r="B31" s="64" t="s">
        <v>320</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L42"/>
  <sheetViews>
    <sheetView zoomScale="60" zoomScaleNormal="60" workbookViewId="0">
      <pane xSplit="1" ySplit="3" topLeftCell="B4" activePane="bottomRight" state="frozen"/>
      <selection pane="topRight" activeCell="B1" sqref="B1"/>
      <selection pane="bottomLeft" activeCell="A7" sqref="A7"/>
      <selection pane="bottomRight" activeCell="A4" sqref="A4"/>
    </sheetView>
  </sheetViews>
  <sheetFormatPr defaultColWidth="12.7109375" defaultRowHeight="15" customHeight="1"/>
  <cols>
    <col min="1" max="1" width="75.7109375" customWidth="1"/>
    <col min="2" max="2" width="17.140625" style="65" customWidth="1"/>
    <col min="3" max="3" width="26" style="65" customWidth="1"/>
    <col min="4" max="4" width="8.42578125" customWidth="1"/>
    <col min="5" max="5" width="28.5703125" customWidth="1"/>
    <col min="6" max="6" width="9.42578125" customWidth="1"/>
    <col min="7" max="7" width="37" customWidth="1"/>
    <col min="8" max="8" width="8.42578125" customWidth="1"/>
    <col min="9" max="9" width="40.140625" customWidth="1"/>
    <col min="10" max="10" width="8.42578125" customWidth="1"/>
    <col min="11" max="11" width="35.140625" style="320" customWidth="1"/>
    <col min="12" max="28" width="38.7109375" style="320" customWidth="1"/>
    <col min="29" max="38" width="12.7109375" style="320"/>
  </cols>
  <sheetData>
    <row r="1" spans="1:12" ht="29.25" customHeight="1">
      <c r="A1" s="23" t="s">
        <v>221</v>
      </c>
      <c r="B1" s="37">
        <f>SUM(B31-B28-D28-F28-H28-J28)</f>
        <v>13</v>
      </c>
      <c r="C1" s="67"/>
      <c r="D1" s="37"/>
      <c r="E1" s="1"/>
      <c r="F1" s="2"/>
      <c r="G1" s="2"/>
      <c r="H1" s="1"/>
      <c r="I1" s="11"/>
      <c r="J1" s="330"/>
      <c r="K1" s="335"/>
      <c r="L1" s="327"/>
    </row>
    <row r="2" spans="1:12" ht="29.1" customHeight="1">
      <c r="A2" s="246" t="s">
        <v>143</v>
      </c>
      <c r="B2" s="284" t="s">
        <v>356</v>
      </c>
      <c r="C2" s="228"/>
      <c r="D2" s="242"/>
      <c r="E2" s="243" t="s">
        <v>303</v>
      </c>
      <c r="F2" s="242"/>
      <c r="G2" s="243" t="s">
        <v>304</v>
      </c>
      <c r="H2" s="242"/>
      <c r="I2" s="247" t="s">
        <v>314</v>
      </c>
      <c r="J2" s="332"/>
      <c r="K2" s="337" t="s">
        <v>315</v>
      </c>
      <c r="L2" s="322"/>
    </row>
    <row r="3" spans="1:12" s="232" customFormat="1" ht="29.1" customHeight="1">
      <c r="A3" s="228"/>
      <c r="B3" s="228" t="s">
        <v>9</v>
      </c>
      <c r="C3" s="228" t="s">
        <v>355</v>
      </c>
      <c r="D3" s="264" t="s">
        <v>9</v>
      </c>
      <c r="E3" s="229" t="s">
        <v>10</v>
      </c>
      <c r="F3" s="264" t="s">
        <v>9</v>
      </c>
      <c r="G3" s="229" t="s">
        <v>10</v>
      </c>
      <c r="H3" s="264" t="s">
        <v>9</v>
      </c>
      <c r="I3" s="229" t="s">
        <v>10</v>
      </c>
      <c r="J3" s="333" t="s">
        <v>9</v>
      </c>
      <c r="K3" s="337" t="s">
        <v>10</v>
      </c>
      <c r="L3" s="304"/>
    </row>
    <row r="4" spans="1:12" ht="228">
      <c r="A4" s="19" t="s">
        <v>144</v>
      </c>
      <c r="B4" s="318"/>
      <c r="C4" s="318"/>
      <c r="E4" s="50" t="s">
        <v>145</v>
      </c>
      <c r="G4" s="54" t="s">
        <v>146</v>
      </c>
      <c r="H4" s="15"/>
      <c r="I4" s="51" t="s">
        <v>147</v>
      </c>
      <c r="J4" s="325"/>
      <c r="K4" s="54" t="s">
        <v>148</v>
      </c>
      <c r="L4" s="323"/>
    </row>
    <row r="5" spans="1:12" ht="15.75">
      <c r="A5" s="20"/>
      <c r="B5" s="318"/>
      <c r="C5" s="318"/>
      <c r="D5" s="8"/>
      <c r="E5" s="52"/>
      <c r="F5" s="8"/>
      <c r="G5" s="8"/>
      <c r="H5" s="15"/>
      <c r="I5" s="15"/>
      <c r="J5" s="325"/>
      <c r="K5" s="353"/>
      <c r="L5" s="323"/>
    </row>
    <row r="6" spans="1:12" ht="15.75">
      <c r="A6" s="3" t="s">
        <v>307</v>
      </c>
      <c r="B6" s="284" t="s">
        <v>356</v>
      </c>
      <c r="C6" s="228"/>
      <c r="D6" s="259" t="s">
        <v>308</v>
      </c>
      <c r="E6" s="13"/>
      <c r="F6" s="259" t="s">
        <v>309</v>
      </c>
      <c r="G6" s="13"/>
      <c r="H6" s="260" t="s">
        <v>310</v>
      </c>
      <c r="I6" s="13"/>
      <c r="J6" s="352" t="s">
        <v>311</v>
      </c>
      <c r="K6" s="354"/>
      <c r="L6" s="322"/>
    </row>
    <row r="7" spans="1:12" ht="173.25">
      <c r="A7" s="25" t="s">
        <v>149</v>
      </c>
      <c r="B7" s="262"/>
      <c r="C7" s="262"/>
      <c r="E7" s="6" t="s">
        <v>150</v>
      </c>
      <c r="G7" s="7" t="s">
        <v>151</v>
      </c>
      <c r="I7" s="7" t="s">
        <v>152</v>
      </c>
      <c r="J7" s="320"/>
      <c r="K7" s="47" t="s">
        <v>153</v>
      </c>
      <c r="L7" s="322"/>
    </row>
    <row r="8" spans="1:12" ht="31.5">
      <c r="A8" s="3" t="s">
        <v>7</v>
      </c>
      <c r="B8" s="271" t="s">
        <v>254</v>
      </c>
      <c r="C8" s="287"/>
      <c r="D8" s="249" t="s">
        <v>312</v>
      </c>
      <c r="E8" s="13"/>
      <c r="F8" s="249" t="s">
        <v>313</v>
      </c>
      <c r="G8" s="13"/>
      <c r="H8" s="249" t="s">
        <v>314</v>
      </c>
      <c r="I8" s="13"/>
      <c r="J8" s="249" t="s">
        <v>315</v>
      </c>
      <c r="K8" s="354"/>
      <c r="L8" s="323"/>
    </row>
    <row r="9" spans="1:12" s="22" customFormat="1" ht="15.75">
      <c r="A9" s="26"/>
      <c r="B9" s="342" t="s">
        <v>9</v>
      </c>
      <c r="C9" s="343" t="s">
        <v>355</v>
      </c>
      <c r="D9" s="21" t="s">
        <v>9</v>
      </c>
      <c r="E9" s="21" t="s">
        <v>10</v>
      </c>
      <c r="F9" s="21" t="s">
        <v>9</v>
      </c>
      <c r="G9" s="21" t="s">
        <v>10</v>
      </c>
      <c r="H9" s="21" t="s">
        <v>9</v>
      </c>
      <c r="I9" s="21" t="s">
        <v>10</v>
      </c>
      <c r="J9" s="351" t="s">
        <v>9</v>
      </c>
      <c r="K9" s="355" t="s">
        <v>10</v>
      </c>
      <c r="L9" s="323"/>
    </row>
    <row r="10" spans="1:12" ht="21.95" customHeight="1">
      <c r="A10" s="438" t="s">
        <v>154</v>
      </c>
      <c r="B10" s="440"/>
      <c r="C10" s="440"/>
      <c r="D10" s="440"/>
      <c r="E10" s="440"/>
      <c r="F10" s="440"/>
      <c r="G10" s="440"/>
      <c r="H10" s="440"/>
      <c r="I10" s="440"/>
      <c r="J10" s="441"/>
      <c r="K10" s="442"/>
    </row>
    <row r="11" spans="1:12" ht="15.75">
      <c r="A11" s="39" t="s">
        <v>155</v>
      </c>
      <c r="B11" s="285"/>
      <c r="C11" s="272"/>
      <c r="D11" s="269"/>
      <c r="E11" s="77"/>
      <c r="F11" s="78"/>
      <c r="G11" s="78"/>
      <c r="H11" s="79"/>
      <c r="I11" s="79"/>
      <c r="J11" s="80"/>
      <c r="K11" s="363"/>
      <c r="L11" s="323"/>
    </row>
    <row r="12" spans="1:12" ht="30">
      <c r="A12" s="39" t="s">
        <v>156</v>
      </c>
      <c r="B12" s="285"/>
      <c r="C12" s="272"/>
      <c r="D12" s="269"/>
      <c r="E12" s="77"/>
      <c r="F12" s="78"/>
      <c r="G12" s="78"/>
      <c r="H12" s="79"/>
      <c r="I12" s="79"/>
      <c r="J12" s="80"/>
      <c r="K12" s="363"/>
      <c r="L12" s="323"/>
    </row>
    <row r="13" spans="1:12" ht="15.75">
      <c r="A13" s="24" t="s">
        <v>157</v>
      </c>
      <c r="B13" s="285"/>
      <c r="C13" s="272"/>
      <c r="D13" s="269"/>
      <c r="E13" s="77"/>
      <c r="F13" s="78"/>
      <c r="G13" s="78"/>
      <c r="H13" s="79"/>
      <c r="I13" s="79"/>
      <c r="J13" s="80"/>
      <c r="K13" s="363"/>
      <c r="L13" s="323"/>
    </row>
    <row r="14" spans="1:12" ht="15.75">
      <c r="A14" s="39" t="s">
        <v>158</v>
      </c>
      <c r="B14" s="285"/>
      <c r="C14" s="272"/>
      <c r="D14" s="269"/>
      <c r="E14" s="77"/>
      <c r="F14" s="78"/>
      <c r="G14" s="78"/>
      <c r="H14" s="79"/>
      <c r="I14" s="79"/>
      <c r="J14" s="80"/>
      <c r="K14" s="363"/>
      <c r="L14" s="323"/>
    </row>
    <row r="15" spans="1:12" ht="30">
      <c r="A15" s="24" t="s">
        <v>159</v>
      </c>
      <c r="B15" s="285"/>
      <c r="C15" s="272"/>
      <c r="D15" s="269"/>
      <c r="E15" s="77"/>
      <c r="F15" s="78"/>
      <c r="G15" s="78"/>
      <c r="H15" s="79"/>
      <c r="I15" s="79"/>
      <c r="J15" s="80"/>
      <c r="K15" s="363"/>
      <c r="L15" s="323"/>
    </row>
    <row r="16" spans="1:12" ht="15.75">
      <c r="A16" s="439" t="s">
        <v>160</v>
      </c>
      <c r="B16" s="430"/>
      <c r="C16" s="431"/>
      <c r="D16" s="432"/>
      <c r="E16" s="433"/>
      <c r="F16" s="434"/>
      <c r="G16" s="434"/>
      <c r="H16" s="435"/>
      <c r="I16" s="435"/>
      <c r="J16" s="436"/>
      <c r="K16" s="437"/>
      <c r="L16" s="323"/>
    </row>
    <row r="17" spans="1:12" ht="15.75">
      <c r="A17" s="40" t="s">
        <v>161</v>
      </c>
      <c r="B17" s="285"/>
      <c r="C17" s="272"/>
      <c r="D17" s="269"/>
      <c r="E17" s="77"/>
      <c r="F17" s="78"/>
      <c r="G17" s="78"/>
      <c r="H17" s="79"/>
      <c r="I17" s="79"/>
      <c r="J17" s="80"/>
      <c r="K17" s="363"/>
      <c r="L17" s="323"/>
    </row>
    <row r="18" spans="1:12" ht="15.75">
      <c r="A18" s="40" t="s">
        <v>162</v>
      </c>
      <c r="B18" s="285"/>
      <c r="C18" s="272"/>
      <c r="D18" s="269"/>
      <c r="E18" s="77"/>
      <c r="F18" s="78"/>
      <c r="G18" s="78"/>
      <c r="H18" s="79"/>
      <c r="I18" s="79"/>
      <c r="J18" s="80"/>
      <c r="K18" s="363"/>
      <c r="L18" s="323"/>
    </row>
    <row r="19" spans="1:12" ht="15.75">
      <c r="A19" s="40" t="s">
        <v>163</v>
      </c>
      <c r="B19" s="285"/>
      <c r="C19" s="272"/>
      <c r="D19" s="269"/>
      <c r="E19" s="77"/>
      <c r="F19" s="78"/>
      <c r="G19" s="78"/>
      <c r="H19" s="79"/>
      <c r="I19" s="79"/>
      <c r="J19" s="80"/>
      <c r="K19" s="363"/>
      <c r="L19" s="323"/>
    </row>
    <row r="20" spans="1:12" ht="15.75">
      <c r="A20" s="40" t="s">
        <v>164</v>
      </c>
      <c r="B20" s="285"/>
      <c r="C20" s="272"/>
      <c r="D20" s="269"/>
      <c r="E20" s="77"/>
      <c r="F20" s="78"/>
      <c r="G20" s="78"/>
      <c r="H20" s="79"/>
      <c r="I20" s="79"/>
      <c r="J20" s="80"/>
      <c r="K20" s="363"/>
      <c r="L20" s="323"/>
    </row>
    <row r="21" spans="1:12" ht="15.75">
      <c r="A21" s="438" t="s">
        <v>165</v>
      </c>
      <c r="B21" s="430"/>
      <c r="C21" s="431"/>
      <c r="D21" s="432"/>
      <c r="E21" s="433"/>
      <c r="F21" s="434"/>
      <c r="G21" s="434"/>
      <c r="H21" s="435"/>
      <c r="I21" s="435"/>
      <c r="J21" s="436"/>
      <c r="K21" s="437"/>
      <c r="L21" s="323"/>
    </row>
    <row r="22" spans="1:12" ht="45">
      <c r="A22" s="40" t="s">
        <v>166</v>
      </c>
      <c r="B22" s="285"/>
      <c r="C22" s="272"/>
      <c r="D22" s="269"/>
      <c r="E22" s="77"/>
      <c r="F22" s="78"/>
      <c r="G22" s="78"/>
      <c r="H22" s="79"/>
      <c r="I22" s="79"/>
      <c r="J22" s="80"/>
      <c r="K22" s="363"/>
      <c r="L22" s="323"/>
    </row>
    <row r="23" spans="1:12" ht="15.75">
      <c r="A23" s="40" t="s">
        <v>167</v>
      </c>
      <c r="B23" s="285"/>
      <c r="C23" s="272"/>
      <c r="D23" s="269"/>
      <c r="E23" s="77"/>
      <c r="F23" s="78"/>
      <c r="G23" s="78"/>
      <c r="H23" s="79"/>
      <c r="I23" s="79"/>
      <c r="J23" s="80"/>
      <c r="K23" s="363"/>
      <c r="L23" s="323"/>
    </row>
    <row r="24" spans="1:12" ht="15.75">
      <c r="A24" s="40" t="s">
        <v>168</v>
      </c>
      <c r="B24" s="285"/>
      <c r="C24" s="272"/>
      <c r="D24" s="269"/>
      <c r="E24" s="77"/>
      <c r="F24" s="78"/>
      <c r="G24" s="78"/>
      <c r="H24" s="79"/>
      <c r="I24" s="79"/>
      <c r="J24" s="80"/>
      <c r="K24" s="363"/>
      <c r="L24" s="323"/>
    </row>
    <row r="25" spans="1:12" s="65" customFormat="1" ht="15.75">
      <c r="A25" s="429" t="s">
        <v>329</v>
      </c>
      <c r="B25" s="430"/>
      <c r="C25" s="431"/>
      <c r="D25" s="432"/>
      <c r="E25" s="433"/>
      <c r="F25" s="434"/>
      <c r="G25" s="434"/>
      <c r="H25" s="435"/>
      <c r="I25" s="435"/>
      <c r="J25" s="436"/>
      <c r="K25" s="437"/>
      <c r="L25" s="308"/>
    </row>
    <row r="26" spans="1:12" s="65" customFormat="1" ht="33.950000000000003" customHeight="1">
      <c r="A26" s="82" t="s">
        <v>330</v>
      </c>
      <c r="B26" s="285"/>
      <c r="C26" s="272"/>
      <c r="D26" s="269"/>
      <c r="E26" s="77"/>
      <c r="F26" s="78"/>
      <c r="G26" s="78"/>
      <c r="H26" s="79"/>
      <c r="I26" s="79"/>
      <c r="J26" s="80"/>
      <c r="K26" s="363"/>
      <c r="L26" s="310"/>
    </row>
    <row r="27" spans="1:12" ht="15.75" customHeight="1">
      <c r="A27" s="223"/>
      <c r="B27" s="85"/>
      <c r="C27" s="85"/>
      <c r="D27" s="85"/>
      <c r="E27" s="85"/>
      <c r="F27" s="85"/>
      <c r="G27" s="85"/>
      <c r="H27" s="86"/>
      <c r="I27" s="86"/>
      <c r="J27" s="85"/>
      <c r="K27" s="356"/>
      <c r="L27" s="296" t="s">
        <v>260</v>
      </c>
    </row>
    <row r="28" spans="1:12" ht="15.75" customHeight="1">
      <c r="A28" s="123" t="s">
        <v>316</v>
      </c>
      <c r="B28" s="274">
        <f>SUM($B$10:$B$27)</f>
        <v>0</v>
      </c>
      <c r="C28" s="274"/>
      <c r="D28" s="124">
        <f>SUM($D$11:$D$26)</f>
        <v>0</v>
      </c>
      <c r="E28" s="122"/>
      <c r="F28" s="124">
        <f>SUM($F$11:$F$26)</f>
        <v>0</v>
      </c>
      <c r="G28" s="124"/>
      <c r="H28" s="124">
        <f>SUM($H$11:$H$26)</f>
        <v>0</v>
      </c>
      <c r="I28" s="124"/>
      <c r="J28" s="357">
        <f>SUM($J$11:$J$26)</f>
        <v>0</v>
      </c>
      <c r="K28" s="124"/>
      <c r="L28" s="311">
        <f>+J28+F28+H28+D28</f>
        <v>0</v>
      </c>
    </row>
    <row r="29" spans="1:12" ht="24" customHeight="1">
      <c r="A29" s="215" t="s">
        <v>317</v>
      </c>
      <c r="B29" s="121">
        <f>+B28/$B$31</f>
        <v>0</v>
      </c>
      <c r="C29" s="121"/>
      <c r="D29" s="121">
        <f>+D28/$B$31</f>
        <v>0</v>
      </c>
      <c r="E29" s="122"/>
      <c r="F29" s="121">
        <f>+F28/$B$31</f>
        <v>0</v>
      </c>
      <c r="G29" s="121"/>
      <c r="H29" s="121">
        <f>+H28/$B$31</f>
        <v>0</v>
      </c>
      <c r="I29" s="121"/>
      <c r="J29" s="340">
        <f>+J28/$B$31</f>
        <v>0</v>
      </c>
      <c r="K29" s="124"/>
      <c r="L29" s="312">
        <f>+J29+I29+G29+E29</f>
        <v>0</v>
      </c>
    </row>
    <row r="31" spans="1:12" ht="15.75" customHeight="1">
      <c r="A31" s="345" t="s">
        <v>328</v>
      </c>
      <c r="B31" s="346">
        <v>13</v>
      </c>
    </row>
    <row r="32" spans="1:12" ht="15.75" customHeight="1">
      <c r="A32" s="277" t="s">
        <v>353</v>
      </c>
      <c r="B32" s="347">
        <f>B28</f>
        <v>0</v>
      </c>
    </row>
    <row r="33" spans="1:3" s="320" customFormat="1" ht="15.75" customHeight="1" thickBot="1">
      <c r="A33" s="279" t="s">
        <v>354</v>
      </c>
      <c r="B33" s="348">
        <f>B31-B32</f>
        <v>13</v>
      </c>
    </row>
    <row r="34" spans="1:3" ht="31.5" customHeight="1">
      <c r="A34" s="486" t="s">
        <v>404</v>
      </c>
      <c r="B34" s="487"/>
      <c r="C34" s="487"/>
    </row>
    <row r="35" spans="1:3" ht="15" customHeight="1">
      <c r="A35" s="488" t="s">
        <v>393</v>
      </c>
      <c r="B35" s="488"/>
      <c r="C35" s="491"/>
    </row>
    <row r="36" spans="1:3" ht="15" customHeight="1">
      <c r="A36" s="490" t="s">
        <v>394</v>
      </c>
      <c r="B36" s="488"/>
      <c r="C36" s="491"/>
    </row>
    <row r="37" spans="1:3" ht="15" customHeight="1">
      <c r="A37" s="490" t="s">
        <v>395</v>
      </c>
      <c r="B37" s="488"/>
      <c r="C37" s="491"/>
    </row>
    <row r="38" spans="1:3" ht="15" customHeight="1">
      <c r="A38" s="490" t="s">
        <v>396</v>
      </c>
      <c r="B38" s="488"/>
      <c r="C38" s="491"/>
    </row>
    <row r="39" spans="1:3" ht="15" customHeight="1">
      <c r="A39" s="488" t="s">
        <v>397</v>
      </c>
      <c r="B39" s="488"/>
      <c r="C39" s="491"/>
    </row>
    <row r="40" spans="1:3" ht="15" customHeight="1">
      <c r="A40" s="490" t="s">
        <v>398</v>
      </c>
      <c r="B40" s="488"/>
      <c r="C40" s="491"/>
    </row>
    <row r="41" spans="1:3" ht="15" customHeight="1">
      <c r="A41" s="488" t="s">
        <v>399</v>
      </c>
      <c r="B41" s="488"/>
      <c r="C41" s="491"/>
    </row>
    <row r="42" spans="1:3" ht="15" customHeight="1">
      <c r="A42" s="488" t="s">
        <v>400</v>
      </c>
      <c r="B42" s="488"/>
      <c r="C42" s="491"/>
    </row>
  </sheetData>
  <conditionalFormatting sqref="A11:C26">
    <cfRule type="expression" dxfId="18" priority="4">
      <formula>INDIRECT("B"&amp;ROW())=1</formula>
    </cfRule>
  </conditionalFormatting>
  <conditionalFormatting sqref="D11:K26">
    <cfRule type="expression" dxfId="17" priority="5">
      <formula>INDIRECT("B"&amp;ROW())=1</formula>
    </cfRule>
  </conditionalFormatting>
  <conditionalFormatting sqref="F11:K26">
    <cfRule type="expression" dxfId="16" priority="3">
      <formula>INDIRECT("D"&amp;ROW())=1</formula>
    </cfRule>
  </conditionalFormatting>
  <conditionalFormatting sqref="H11:K26">
    <cfRule type="expression" dxfId="15" priority="2">
      <formula>INDIRECT("F"&amp;ROW())=1</formula>
    </cfRule>
  </conditionalFormatting>
  <conditionalFormatting sqref="J11:K26">
    <cfRule type="expression" dxfId="14" priority="1">
      <formula>INDIRECT("H"&amp;ROW())=1</formula>
    </cfRule>
  </conditionalFormatting>
  <conditionalFormatting sqref="M29">
    <cfRule type="notContainsBlanks" dxfId="13" priority="8">
      <formula>LEN(TRIM(M29))&gt;0</formula>
    </cfRule>
  </conditionalFormatting>
  <pageMargins left="0.7" right="0.7" top="0.75" bottom="0.75" header="0" footer="0"/>
  <pageSetup orientation="landscape"/>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BP47"/>
  <sheetViews>
    <sheetView zoomScale="70" zoomScaleNormal="70" workbookViewId="0">
      <pane xSplit="1" ySplit="2" topLeftCell="B3" activePane="bottomRight" state="frozen"/>
      <selection activeCell="B1" sqref="B1"/>
      <selection pane="topRight" activeCell="B1" sqref="B1"/>
      <selection pane="bottomLeft" activeCell="B1" sqref="B1"/>
      <selection pane="bottomRight" activeCell="A4" sqref="A4"/>
    </sheetView>
  </sheetViews>
  <sheetFormatPr defaultColWidth="12.7109375" defaultRowHeight="15" customHeight="1"/>
  <cols>
    <col min="1" max="1" width="75.140625" customWidth="1"/>
    <col min="2" max="2" width="17.140625" style="65" customWidth="1"/>
    <col min="3" max="3" width="26" style="65" customWidth="1"/>
    <col min="4" max="4" width="8.85546875" customWidth="1"/>
    <col min="5" max="5" width="29.85546875" customWidth="1"/>
    <col min="6" max="6" width="8.5703125" customWidth="1"/>
    <col min="7" max="7" width="36.140625" customWidth="1"/>
    <col min="8" max="8" width="9" customWidth="1"/>
    <col min="9" max="9" width="32.42578125" customWidth="1"/>
    <col min="10" max="10" width="9.42578125" customWidth="1"/>
    <col min="11" max="11" width="37.140625" style="320" customWidth="1"/>
    <col min="12" max="12" width="34.140625" style="320" customWidth="1"/>
    <col min="13" max="68" width="12.7109375" style="320"/>
  </cols>
  <sheetData>
    <row r="1" spans="1:12" ht="29.25" customHeight="1">
      <c r="A1" s="23" t="s">
        <v>221</v>
      </c>
      <c r="B1" s="37">
        <f>SUM(B36-D33-F33-H33-J33-B33)</f>
        <v>18</v>
      </c>
      <c r="C1" s="67"/>
      <c r="D1" s="37"/>
      <c r="E1" s="1"/>
      <c r="F1" s="2"/>
      <c r="G1" s="2"/>
      <c r="H1" s="1"/>
      <c r="I1" s="11"/>
      <c r="J1" s="1"/>
      <c r="K1" s="330"/>
      <c r="L1" s="327"/>
    </row>
    <row r="2" spans="1:12" ht="56.1" customHeight="1">
      <c r="A2" s="250" t="s">
        <v>169</v>
      </c>
      <c r="B2" s="284" t="s">
        <v>356</v>
      </c>
      <c r="C2" s="228"/>
      <c r="D2" s="242"/>
      <c r="E2" s="251" t="s">
        <v>303</v>
      </c>
      <c r="F2" s="242"/>
      <c r="G2" s="252" t="s">
        <v>304</v>
      </c>
      <c r="H2" s="242"/>
      <c r="I2" s="245" t="s">
        <v>314</v>
      </c>
      <c r="J2" s="242"/>
      <c r="K2" s="358" t="s">
        <v>306</v>
      </c>
      <c r="L2" s="327"/>
    </row>
    <row r="3" spans="1:12" s="232" customFormat="1" ht="29.1" customHeight="1">
      <c r="A3" s="228"/>
      <c r="B3" s="228" t="s">
        <v>9</v>
      </c>
      <c r="C3" s="228" t="s">
        <v>355</v>
      </c>
      <c r="D3" s="264" t="s">
        <v>9</v>
      </c>
      <c r="E3" s="229" t="s">
        <v>10</v>
      </c>
      <c r="F3" s="264" t="s">
        <v>9</v>
      </c>
      <c r="G3" s="229" t="s">
        <v>10</v>
      </c>
      <c r="H3" s="264" t="s">
        <v>9</v>
      </c>
      <c r="I3" s="229" t="s">
        <v>10</v>
      </c>
      <c r="J3" s="333" t="s">
        <v>9</v>
      </c>
      <c r="K3" s="350" t="s">
        <v>10</v>
      </c>
      <c r="L3" s="304"/>
    </row>
    <row r="4" spans="1:12" ht="150">
      <c r="A4" s="5" t="s">
        <v>350</v>
      </c>
      <c r="B4" s="318"/>
      <c r="C4" s="318"/>
      <c r="E4" s="49" t="s">
        <v>170</v>
      </c>
      <c r="G4" s="49" t="s">
        <v>171</v>
      </c>
      <c r="I4" s="27" t="s">
        <v>172</v>
      </c>
      <c r="J4" s="27"/>
      <c r="K4" s="49" t="s">
        <v>172</v>
      </c>
      <c r="L4" s="324"/>
    </row>
    <row r="5" spans="1:12" ht="15.75">
      <c r="A5" s="28" t="s">
        <v>321</v>
      </c>
      <c r="B5" s="284" t="s">
        <v>356</v>
      </c>
      <c r="C5" s="242"/>
      <c r="D5" s="29" t="s">
        <v>308</v>
      </c>
      <c r="E5" s="53"/>
      <c r="F5" s="242"/>
      <c r="G5" s="29" t="s">
        <v>309</v>
      </c>
      <c r="H5" s="253"/>
      <c r="I5" s="29" t="s">
        <v>310</v>
      </c>
      <c r="K5" s="29" t="s">
        <v>311</v>
      </c>
      <c r="L5" s="327"/>
    </row>
    <row r="6" spans="1:12" ht="150">
      <c r="A6" s="30" t="s">
        <v>173</v>
      </c>
      <c r="B6" s="318"/>
      <c r="C6" s="318"/>
      <c r="E6" s="31" t="s">
        <v>174</v>
      </c>
      <c r="G6" s="32" t="s">
        <v>175</v>
      </c>
      <c r="I6" s="32" t="s">
        <v>176</v>
      </c>
      <c r="K6" s="32" t="s">
        <v>177</v>
      </c>
      <c r="L6" s="327"/>
    </row>
    <row r="7" spans="1:12" ht="31.5">
      <c r="A7" s="28" t="s">
        <v>178</v>
      </c>
      <c r="B7" s="271" t="s">
        <v>254</v>
      </c>
      <c r="C7" s="287"/>
      <c r="D7" s="29" t="s">
        <v>312</v>
      </c>
      <c r="E7" s="17"/>
      <c r="F7" s="29" t="s">
        <v>313</v>
      </c>
      <c r="G7" s="17"/>
      <c r="H7" s="29" t="s">
        <v>314</v>
      </c>
      <c r="I7" s="4"/>
      <c r="J7" s="29" t="s">
        <v>315</v>
      </c>
      <c r="K7" s="358"/>
      <c r="L7" s="327"/>
    </row>
    <row r="8" spans="1:12" s="22" customFormat="1" ht="15.75">
      <c r="A8" s="33"/>
      <c r="B8" s="342" t="s">
        <v>9</v>
      </c>
      <c r="C8" s="343" t="s">
        <v>355</v>
      </c>
      <c r="D8" s="34" t="s">
        <v>9</v>
      </c>
      <c r="E8" s="34" t="s">
        <v>10</v>
      </c>
      <c r="F8" s="34" t="s">
        <v>9</v>
      </c>
      <c r="G8" s="34" t="s">
        <v>10</v>
      </c>
      <c r="H8" s="34" t="s">
        <v>9</v>
      </c>
      <c r="I8" s="34" t="s">
        <v>10</v>
      </c>
      <c r="J8" s="34" t="s">
        <v>9</v>
      </c>
      <c r="K8" s="359" t="s">
        <v>10</v>
      </c>
      <c r="L8" s="360"/>
    </row>
    <row r="9" spans="1:12" ht="30">
      <c r="A9" s="41" t="s">
        <v>179</v>
      </c>
      <c r="B9" s="285"/>
      <c r="C9" s="272"/>
      <c r="D9" s="269"/>
      <c r="E9" s="77"/>
      <c r="F9" s="78"/>
      <c r="G9" s="78"/>
      <c r="H9" s="79"/>
      <c r="I9" s="79"/>
      <c r="J9" s="80"/>
      <c r="K9" s="363"/>
      <c r="L9" s="349"/>
    </row>
    <row r="10" spans="1:12" ht="30">
      <c r="A10" s="42" t="s">
        <v>181</v>
      </c>
      <c r="B10" s="285"/>
      <c r="C10" s="272"/>
      <c r="D10" s="269"/>
      <c r="E10" s="77"/>
      <c r="F10" s="78"/>
      <c r="G10" s="78"/>
      <c r="H10" s="79"/>
      <c r="I10" s="79"/>
      <c r="J10" s="80"/>
      <c r="K10" s="363"/>
      <c r="L10" s="349"/>
    </row>
    <row r="11" spans="1:12" ht="39" customHeight="1">
      <c r="A11" s="427" t="s">
        <v>183</v>
      </c>
      <c r="B11" s="419"/>
      <c r="C11" s="420"/>
      <c r="D11" s="421"/>
      <c r="E11" s="422"/>
      <c r="F11" s="423"/>
      <c r="G11" s="423"/>
      <c r="H11" s="424"/>
      <c r="I11" s="424"/>
      <c r="J11" s="425"/>
      <c r="K11" s="426"/>
      <c r="L11" s="349"/>
    </row>
    <row r="12" spans="1:12" ht="15.75">
      <c r="A12" s="43" t="s">
        <v>184</v>
      </c>
      <c r="B12" s="285"/>
      <c r="C12" s="272"/>
      <c r="D12" s="269"/>
      <c r="E12" s="77"/>
      <c r="F12" s="78"/>
      <c r="G12" s="78"/>
      <c r="H12" s="79"/>
      <c r="I12" s="79"/>
      <c r="J12" s="80"/>
      <c r="K12" s="363"/>
      <c r="L12" s="349"/>
    </row>
    <row r="13" spans="1:12" ht="15.75">
      <c r="A13" s="44" t="s">
        <v>185</v>
      </c>
      <c r="B13" s="285"/>
      <c r="C13" s="272"/>
      <c r="D13" s="269"/>
      <c r="E13" s="77"/>
      <c r="F13" s="78"/>
      <c r="G13" s="78"/>
      <c r="H13" s="79"/>
      <c r="I13" s="79"/>
      <c r="J13" s="80"/>
      <c r="K13" s="363"/>
      <c r="L13" s="349"/>
    </row>
    <row r="14" spans="1:12" ht="15.75">
      <c r="A14" s="45" t="s">
        <v>186</v>
      </c>
      <c r="B14" s="285"/>
      <c r="C14" s="272"/>
      <c r="D14" s="269"/>
      <c r="E14" s="77"/>
      <c r="F14" s="78"/>
      <c r="G14" s="78"/>
      <c r="H14" s="79"/>
      <c r="I14" s="79"/>
      <c r="J14" s="80"/>
      <c r="K14" s="363"/>
      <c r="L14" s="349"/>
    </row>
    <row r="15" spans="1:12" ht="15.75">
      <c r="A15" s="427" t="s">
        <v>187</v>
      </c>
      <c r="B15" s="419"/>
      <c r="C15" s="420"/>
      <c r="D15" s="421"/>
      <c r="E15" s="422"/>
      <c r="F15" s="423"/>
      <c r="G15" s="423"/>
      <c r="H15" s="424"/>
      <c r="I15" s="424"/>
      <c r="J15" s="425"/>
      <c r="K15" s="426"/>
      <c r="L15" s="349"/>
    </row>
    <row r="16" spans="1:12" ht="30">
      <c r="A16" s="41" t="s">
        <v>224</v>
      </c>
      <c r="B16" s="285"/>
      <c r="C16" s="272"/>
      <c r="D16" s="269"/>
      <c r="E16" s="77"/>
      <c r="F16" s="78"/>
      <c r="G16" s="78"/>
      <c r="H16" s="79"/>
      <c r="I16" s="79"/>
      <c r="J16" s="80"/>
      <c r="K16" s="363"/>
      <c r="L16" s="349"/>
    </row>
    <row r="17" spans="1:12" ht="15.75">
      <c r="A17" s="42" t="s">
        <v>225</v>
      </c>
      <c r="B17" s="285"/>
      <c r="C17" s="272"/>
      <c r="D17" s="269"/>
      <c r="E17" s="77"/>
      <c r="F17" s="78"/>
      <c r="G17" s="78"/>
      <c r="H17" s="79"/>
      <c r="I17" s="79"/>
      <c r="J17" s="80"/>
      <c r="K17" s="363"/>
      <c r="L17" s="349"/>
    </row>
    <row r="18" spans="1:12" ht="15.75">
      <c r="A18" s="42" t="s">
        <v>226</v>
      </c>
      <c r="B18" s="285"/>
      <c r="C18" s="272"/>
      <c r="D18" s="269"/>
      <c r="E18" s="77"/>
      <c r="F18" s="78"/>
      <c r="G18" s="78"/>
      <c r="H18" s="79"/>
      <c r="I18" s="79"/>
      <c r="J18" s="80"/>
      <c r="K18" s="363"/>
      <c r="L18" s="349"/>
    </row>
    <row r="19" spans="1:12" ht="15.75">
      <c r="A19" s="428" t="s">
        <v>188</v>
      </c>
      <c r="B19" s="419"/>
      <c r="C19" s="420"/>
      <c r="D19" s="421"/>
      <c r="E19" s="422"/>
      <c r="F19" s="423"/>
      <c r="G19" s="423"/>
      <c r="H19" s="424"/>
      <c r="I19" s="424"/>
      <c r="J19" s="425"/>
      <c r="K19" s="426"/>
      <c r="L19" s="349"/>
    </row>
    <row r="20" spans="1:12" ht="30">
      <c r="A20" s="41" t="s">
        <v>227</v>
      </c>
      <c r="B20" s="285"/>
      <c r="C20" s="272"/>
      <c r="D20" s="269"/>
      <c r="E20" s="77"/>
      <c r="F20" s="78"/>
      <c r="G20" s="78"/>
      <c r="H20" s="79"/>
      <c r="I20" s="79"/>
      <c r="J20" s="80"/>
      <c r="K20" s="363"/>
      <c r="L20" s="349"/>
    </row>
    <row r="21" spans="1:12" ht="30">
      <c r="A21" s="42" t="s">
        <v>228</v>
      </c>
      <c r="B21" s="285"/>
      <c r="C21" s="272"/>
      <c r="D21" s="269"/>
      <c r="E21" s="77"/>
      <c r="F21" s="78"/>
      <c r="G21" s="78"/>
      <c r="H21" s="79"/>
      <c r="I21" s="79"/>
      <c r="J21" s="80"/>
      <c r="K21" s="363"/>
      <c r="L21" s="349"/>
    </row>
    <row r="22" spans="1:12" ht="15.75">
      <c r="A22" s="42" t="s">
        <v>229</v>
      </c>
      <c r="B22" s="285"/>
      <c r="C22" s="272"/>
      <c r="D22" s="269"/>
      <c r="E22" s="77"/>
      <c r="F22" s="78"/>
      <c r="G22" s="78"/>
      <c r="H22" s="79"/>
      <c r="I22" s="79"/>
      <c r="J22" s="80"/>
      <c r="K22" s="363"/>
      <c r="L22" s="349"/>
    </row>
    <row r="23" spans="1:12" ht="15.75">
      <c r="A23" s="42" t="s">
        <v>230</v>
      </c>
      <c r="B23" s="285"/>
      <c r="C23" s="272"/>
      <c r="D23" s="269"/>
      <c r="E23" s="77"/>
      <c r="F23" s="78"/>
      <c r="G23" s="78"/>
      <c r="H23" s="79"/>
      <c r="I23" s="79"/>
      <c r="J23" s="80"/>
      <c r="K23" s="363"/>
      <c r="L23" s="349"/>
    </row>
    <row r="24" spans="1:12" ht="15.75">
      <c r="A24" s="42" t="s">
        <v>231</v>
      </c>
      <c r="B24" s="285"/>
      <c r="C24" s="272"/>
      <c r="D24" s="269"/>
      <c r="E24" s="77"/>
      <c r="F24" s="78"/>
      <c r="G24" s="78"/>
      <c r="H24" s="79"/>
      <c r="I24" s="79"/>
      <c r="J24" s="80"/>
      <c r="K24" s="363"/>
      <c r="L24" s="349"/>
    </row>
    <row r="25" spans="1:12" ht="15.75">
      <c r="A25" s="428" t="s">
        <v>190</v>
      </c>
      <c r="B25" s="419"/>
      <c r="C25" s="420"/>
      <c r="D25" s="421"/>
      <c r="E25" s="422"/>
      <c r="F25" s="423"/>
      <c r="G25" s="423"/>
      <c r="H25" s="424"/>
      <c r="I25" s="424"/>
      <c r="J25" s="425"/>
      <c r="K25" s="426"/>
      <c r="L25" s="349"/>
    </row>
    <row r="26" spans="1:12" ht="15.75">
      <c r="A26" s="41" t="s">
        <v>232</v>
      </c>
      <c r="B26" s="285"/>
      <c r="C26" s="272"/>
      <c r="D26" s="269"/>
      <c r="E26" s="77"/>
      <c r="F26" s="78"/>
      <c r="G26" s="78"/>
      <c r="H26" s="79"/>
      <c r="I26" s="79"/>
      <c r="J26" s="80"/>
      <c r="K26" s="363"/>
      <c r="L26" s="349"/>
    </row>
    <row r="27" spans="1:12" ht="15.75">
      <c r="A27" s="42" t="s">
        <v>233</v>
      </c>
      <c r="B27" s="285"/>
      <c r="C27" s="272"/>
      <c r="D27" s="269"/>
      <c r="E27" s="77"/>
      <c r="F27" s="78"/>
      <c r="G27" s="78"/>
      <c r="H27" s="79"/>
      <c r="I27" s="79"/>
      <c r="J27" s="80"/>
      <c r="K27" s="363"/>
      <c r="L27" s="349"/>
    </row>
    <row r="28" spans="1:12" ht="15.75">
      <c r="A28" s="42" t="s">
        <v>234</v>
      </c>
      <c r="B28" s="285"/>
      <c r="C28" s="272"/>
      <c r="D28" s="269"/>
      <c r="E28" s="77"/>
      <c r="F28" s="78"/>
      <c r="G28" s="78"/>
      <c r="H28" s="79"/>
      <c r="I28" s="79"/>
      <c r="J28" s="80"/>
      <c r="K28" s="363"/>
      <c r="L28" s="349"/>
    </row>
    <row r="29" spans="1:12" ht="15.75">
      <c r="A29" s="42" t="s">
        <v>235</v>
      </c>
      <c r="B29" s="285"/>
      <c r="C29" s="272"/>
      <c r="D29" s="269"/>
      <c r="E29" s="77"/>
      <c r="F29" s="78"/>
      <c r="G29" s="78"/>
      <c r="H29" s="79"/>
      <c r="I29" s="79"/>
      <c r="J29" s="80"/>
      <c r="K29" s="363"/>
      <c r="L29" s="349"/>
    </row>
    <row r="30" spans="1:12" s="65" customFormat="1" ht="15.75">
      <c r="A30" s="429" t="s">
        <v>329</v>
      </c>
      <c r="B30" s="419"/>
      <c r="C30" s="420"/>
      <c r="D30" s="421"/>
      <c r="E30" s="422"/>
      <c r="F30" s="423"/>
      <c r="G30" s="423"/>
      <c r="H30" s="424"/>
      <c r="I30" s="424"/>
      <c r="J30" s="425"/>
      <c r="K30" s="426"/>
      <c r="L30" s="308"/>
    </row>
    <row r="31" spans="1:12" s="65" customFormat="1" ht="33.950000000000003" customHeight="1">
      <c r="A31" s="82" t="s">
        <v>330</v>
      </c>
      <c r="B31" s="285"/>
      <c r="C31" s="272"/>
      <c r="D31" s="269"/>
      <c r="E31" s="77"/>
      <c r="F31" s="78"/>
      <c r="G31" s="78"/>
      <c r="H31" s="79"/>
      <c r="I31" s="79"/>
      <c r="J31" s="80"/>
      <c r="K31" s="363"/>
      <c r="L31" s="310"/>
    </row>
    <row r="32" spans="1:12" ht="15.75" customHeight="1">
      <c r="A32" s="223"/>
      <c r="B32" s="85"/>
      <c r="C32" s="85"/>
      <c r="D32" s="85"/>
      <c r="E32" s="85"/>
      <c r="F32" s="85"/>
      <c r="G32" s="85"/>
      <c r="H32" s="86"/>
      <c r="I32" s="86"/>
      <c r="J32" s="85"/>
      <c r="K32" s="85"/>
      <c r="L32" s="296" t="s">
        <v>260</v>
      </c>
    </row>
    <row r="33" spans="1:12" ht="15.75" customHeight="1">
      <c r="A33" s="123" t="s">
        <v>316</v>
      </c>
      <c r="B33" s="274">
        <f>SUM($B$11:$B$32)</f>
        <v>0</v>
      </c>
      <c r="C33" s="274"/>
      <c r="D33" s="124">
        <f>SUM($D$9:$D$31)</f>
        <v>0</v>
      </c>
      <c r="E33" s="121"/>
      <c r="F33" s="124">
        <f>SUM($F$9:$F$31)</f>
        <v>0</v>
      </c>
      <c r="G33" s="121"/>
      <c r="H33" s="124">
        <f>SUM($H$9:$H$31)</f>
        <v>0</v>
      </c>
      <c r="I33" s="121"/>
      <c r="J33" s="301">
        <f>SUM($J$9:$J$31)</f>
        <v>0</v>
      </c>
      <c r="K33" s="121"/>
      <c r="L33" s="311">
        <f>+J33+H33+F33+D33</f>
        <v>0</v>
      </c>
    </row>
    <row r="34" spans="1:12" ht="15.75" customHeight="1">
      <c r="A34" s="215" t="s">
        <v>317</v>
      </c>
      <c r="B34" s="121">
        <f>+B33/$B$36</f>
        <v>0</v>
      </c>
      <c r="C34" s="121"/>
      <c r="D34" s="121">
        <f>+D33/$B$36</f>
        <v>0</v>
      </c>
      <c r="E34" s="121"/>
      <c r="F34" s="121">
        <f>+F33/$B$36</f>
        <v>0</v>
      </c>
      <c r="G34" s="121"/>
      <c r="H34" s="121">
        <f>+H33/$B$36</f>
        <v>0</v>
      </c>
      <c r="I34" s="121"/>
      <c r="J34" s="283">
        <f>+J33/$B$36</f>
        <v>0</v>
      </c>
      <c r="K34" s="121"/>
      <c r="L34" s="312">
        <f>+J34+H34+F34+D34</f>
        <v>0</v>
      </c>
    </row>
    <row r="35" spans="1:12" s="65" customFormat="1" ht="15.75" customHeight="1" thickBot="1">
      <c r="A35" s="223"/>
      <c r="B35" s="223"/>
      <c r="C35" s="223"/>
      <c r="D35" s="114"/>
      <c r="E35" s="114"/>
      <c r="F35" s="114"/>
      <c r="G35" s="114"/>
      <c r="H35" s="114"/>
      <c r="I35" s="114"/>
      <c r="J35" s="114"/>
      <c r="K35" s="114"/>
      <c r="L35" s="313"/>
    </row>
    <row r="36" spans="1:12" ht="15.75" customHeight="1">
      <c r="A36" s="275" t="s">
        <v>327</v>
      </c>
      <c r="B36" s="344">
        <v>18</v>
      </c>
      <c r="C36" s="315"/>
      <c r="E36" s="321"/>
      <c r="F36" s="321"/>
      <c r="G36" s="321"/>
      <c r="H36" s="321"/>
      <c r="I36" s="321"/>
      <c r="J36" s="321"/>
      <c r="K36" s="321"/>
      <c r="L36" s="321"/>
    </row>
    <row r="37" spans="1:12" ht="15.75" customHeight="1">
      <c r="A37" s="277" t="s">
        <v>353</v>
      </c>
      <c r="B37" s="347">
        <f>B33</f>
        <v>0</v>
      </c>
      <c r="C37" s="316"/>
      <c r="D37" s="321"/>
      <c r="E37" s="321"/>
      <c r="F37" s="321"/>
      <c r="G37" s="321"/>
      <c r="H37" s="321"/>
      <c r="I37" s="321"/>
      <c r="J37" s="321"/>
      <c r="K37" s="321"/>
      <c r="L37" s="321"/>
    </row>
    <row r="38" spans="1:12" s="320" customFormat="1" ht="15.75" customHeight="1" thickBot="1">
      <c r="A38" s="279" t="s">
        <v>354</v>
      </c>
      <c r="B38" s="348">
        <f>B36-B37</f>
        <v>18</v>
      </c>
      <c r="C38" s="316"/>
      <c r="D38" s="321"/>
      <c r="E38" s="321"/>
      <c r="F38" s="321"/>
      <c r="G38" s="321"/>
      <c r="H38" s="321"/>
      <c r="I38" s="321"/>
      <c r="J38" s="321"/>
      <c r="K38" s="321"/>
      <c r="L38" s="321"/>
    </row>
    <row r="39" spans="1:12" ht="32.25" customHeight="1">
      <c r="A39" s="486" t="s">
        <v>405</v>
      </c>
      <c r="B39" s="487"/>
      <c r="C39" s="487"/>
    </row>
    <row r="40" spans="1:12" ht="15" customHeight="1">
      <c r="A40" s="488" t="s">
        <v>393</v>
      </c>
      <c r="B40" s="488"/>
      <c r="C40" s="491"/>
    </row>
    <row r="41" spans="1:12" ht="15" customHeight="1">
      <c r="A41" s="490" t="s">
        <v>394</v>
      </c>
      <c r="B41" s="488"/>
      <c r="C41" s="491"/>
    </row>
    <row r="42" spans="1:12" ht="15" customHeight="1">
      <c r="A42" s="490" t="s">
        <v>395</v>
      </c>
      <c r="B42" s="488"/>
      <c r="C42" s="491"/>
    </row>
    <row r="43" spans="1:12" ht="15" customHeight="1">
      <c r="A43" s="490" t="s">
        <v>396</v>
      </c>
      <c r="B43" s="488"/>
      <c r="C43" s="491"/>
    </row>
    <row r="44" spans="1:12" ht="15" customHeight="1">
      <c r="A44" s="488" t="s">
        <v>397</v>
      </c>
      <c r="B44" s="488"/>
      <c r="C44" s="491"/>
    </row>
    <row r="45" spans="1:12" ht="15" customHeight="1">
      <c r="A45" s="490" t="s">
        <v>398</v>
      </c>
      <c r="B45" s="488"/>
      <c r="C45" s="491"/>
    </row>
    <row r="46" spans="1:12" ht="15" customHeight="1">
      <c r="A46" s="488" t="s">
        <v>399</v>
      </c>
      <c r="B46" s="488"/>
      <c r="C46" s="491"/>
    </row>
    <row r="47" spans="1:12" ht="15" customHeight="1">
      <c r="A47" s="488" t="s">
        <v>400</v>
      </c>
      <c r="B47" s="488"/>
      <c r="C47" s="491"/>
    </row>
  </sheetData>
  <conditionalFormatting sqref="A12:A31">
    <cfRule type="expression" dxfId="12" priority="9">
      <formula>INDIRECT("B"&amp;ROW())=1</formula>
    </cfRule>
  </conditionalFormatting>
  <conditionalFormatting sqref="B9:C31">
    <cfRule type="expression" dxfId="11" priority="4">
      <formula>INDIRECT("B"&amp;ROW())=1</formula>
    </cfRule>
  </conditionalFormatting>
  <conditionalFormatting sqref="D9:K31">
    <cfRule type="expression" dxfId="10" priority="5">
      <formula>INDIRECT("B"&amp;ROW())=1</formula>
    </cfRule>
  </conditionalFormatting>
  <conditionalFormatting sqref="F9:K31">
    <cfRule type="expression" dxfId="9" priority="3">
      <formula>INDIRECT("D"&amp;ROW())=1</formula>
    </cfRule>
  </conditionalFormatting>
  <conditionalFormatting sqref="H9:K31">
    <cfRule type="expression" dxfId="8" priority="2">
      <formula>INDIRECT("F"&amp;ROW())=1</formula>
    </cfRule>
  </conditionalFormatting>
  <conditionalFormatting sqref="J9:K31">
    <cfRule type="expression" dxfId="7" priority="1">
      <formula>INDIRECT("H"&amp;ROW())=1</formula>
    </cfRule>
  </conditionalFormatting>
  <conditionalFormatting sqref="M34">
    <cfRule type="notContainsBlanks" dxfId="6" priority="10">
      <formula>LEN(TRIM(M34))&gt;0</formula>
    </cfRule>
  </conditionalFormatting>
  <pageMargins left="0.7" right="0.7" top="0.75" bottom="0.75" header="0" footer="0"/>
  <pageSetup orientation="landscape"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BP40"/>
  <sheetViews>
    <sheetView zoomScale="80" zoomScaleNormal="80" workbookViewId="0">
      <pane xSplit="1" ySplit="3" topLeftCell="B4" activePane="bottomRight" state="frozen"/>
      <selection activeCell="B1" sqref="B1"/>
      <selection pane="topRight" activeCell="B1" sqref="B1"/>
      <selection pane="bottomLeft" activeCell="B1" sqref="B1"/>
      <selection pane="bottomRight" activeCell="A4" sqref="A4"/>
    </sheetView>
  </sheetViews>
  <sheetFormatPr defaultColWidth="12.7109375" defaultRowHeight="15" customHeight="1"/>
  <cols>
    <col min="1" max="1" width="66" customWidth="1"/>
    <col min="2" max="2" width="17.140625" style="65" customWidth="1"/>
    <col min="3" max="3" width="26" style="65" customWidth="1"/>
    <col min="4" max="4" width="9.28515625" customWidth="1"/>
    <col min="5" max="5" width="25.85546875" customWidth="1"/>
    <col min="6" max="6" width="7.85546875" customWidth="1"/>
    <col min="7" max="7" width="28.140625" customWidth="1"/>
    <col min="8" max="8" width="8.42578125" customWidth="1"/>
    <col min="9" max="9" width="29.7109375" customWidth="1"/>
    <col min="10" max="10" width="7.42578125" customWidth="1"/>
    <col min="11" max="11" width="29.85546875" style="320" customWidth="1"/>
    <col min="12" max="30" width="43.7109375" style="320" customWidth="1"/>
    <col min="31" max="68" width="12.7109375" style="320"/>
  </cols>
  <sheetData>
    <row r="1" spans="1:12" ht="24.95" customHeight="1">
      <c r="A1" s="23" t="s">
        <v>221</v>
      </c>
      <c r="B1" s="37">
        <f>SUM(B29-D26-F26-H26-J26-B26)</f>
        <v>15</v>
      </c>
      <c r="C1" s="67"/>
      <c r="D1" s="1"/>
      <c r="E1" s="1"/>
      <c r="F1" s="1"/>
      <c r="G1" s="1"/>
      <c r="H1" s="2"/>
      <c r="I1" s="2"/>
      <c r="J1" s="2"/>
      <c r="K1" s="331"/>
      <c r="L1" s="326"/>
    </row>
    <row r="2" spans="1:12" ht="16.5" customHeight="1">
      <c r="A2" s="35" t="s">
        <v>191</v>
      </c>
      <c r="B2" s="284" t="s">
        <v>356</v>
      </c>
      <c r="C2" s="228"/>
      <c r="D2" s="242"/>
      <c r="E2" s="256" t="s">
        <v>303</v>
      </c>
      <c r="F2" s="242"/>
      <c r="G2" s="254" t="s">
        <v>304</v>
      </c>
      <c r="H2" s="242"/>
      <c r="I2" s="255" t="s">
        <v>314</v>
      </c>
      <c r="J2" s="242"/>
      <c r="K2" s="372" t="s">
        <v>315</v>
      </c>
      <c r="L2" s="371"/>
    </row>
    <row r="3" spans="1:12" ht="23.1" customHeight="1">
      <c r="A3" s="35"/>
      <c r="B3" s="228" t="s">
        <v>9</v>
      </c>
      <c r="C3" s="228" t="s">
        <v>355</v>
      </c>
      <c r="D3" s="264" t="s">
        <v>9</v>
      </c>
      <c r="E3" s="229" t="s">
        <v>10</v>
      </c>
      <c r="F3" s="264" t="s">
        <v>9</v>
      </c>
      <c r="G3" s="229" t="s">
        <v>10</v>
      </c>
      <c r="H3" s="264" t="s">
        <v>9</v>
      </c>
      <c r="I3" s="229" t="s">
        <v>10</v>
      </c>
      <c r="J3" s="264" t="s">
        <v>9</v>
      </c>
      <c r="K3" s="248" t="s">
        <v>10</v>
      </c>
      <c r="L3" s="371"/>
    </row>
    <row r="4" spans="1:12" ht="266.10000000000002" customHeight="1">
      <c r="A4" s="36" t="s">
        <v>192</v>
      </c>
      <c r="B4" s="318"/>
      <c r="C4" s="318"/>
      <c r="E4" s="27" t="s">
        <v>193</v>
      </c>
      <c r="G4" s="27" t="s">
        <v>194</v>
      </c>
      <c r="H4" s="219"/>
      <c r="I4" s="27"/>
      <c r="K4" s="49" t="s">
        <v>195</v>
      </c>
      <c r="L4" s="328"/>
    </row>
    <row r="5" spans="1:12" ht="12" customHeight="1">
      <c r="A5" s="35" t="s">
        <v>322</v>
      </c>
      <c r="B5" s="284" t="s">
        <v>356</v>
      </c>
      <c r="C5" s="242"/>
      <c r="D5" s="257" t="s">
        <v>323</v>
      </c>
      <c r="E5" s="35"/>
      <c r="F5" s="257" t="s">
        <v>324</v>
      </c>
      <c r="G5" s="35"/>
      <c r="H5" s="257" t="s">
        <v>325</v>
      </c>
      <c r="I5" s="35"/>
      <c r="J5" s="257" t="s">
        <v>326</v>
      </c>
      <c r="K5" s="48"/>
      <c r="L5" s="371"/>
    </row>
    <row r="6" spans="1:12" ht="210">
      <c r="A6" s="36" t="s">
        <v>196</v>
      </c>
      <c r="B6" s="318"/>
      <c r="C6" s="318"/>
      <c r="E6" s="36" t="s">
        <v>197</v>
      </c>
      <c r="G6" s="36" t="s">
        <v>198</v>
      </c>
      <c r="I6" s="36" t="s">
        <v>199</v>
      </c>
      <c r="K6" s="370" t="s">
        <v>200</v>
      </c>
      <c r="L6" s="328"/>
    </row>
    <row r="7" spans="1:12" ht="31.5">
      <c r="A7" s="18" t="s">
        <v>178</v>
      </c>
      <c r="B7" s="271" t="s">
        <v>254</v>
      </c>
      <c r="C7" s="287"/>
      <c r="D7" s="258" t="s">
        <v>312</v>
      </c>
      <c r="E7" s="18"/>
      <c r="F7" s="258" t="s">
        <v>313</v>
      </c>
      <c r="G7" s="18"/>
      <c r="H7" s="258" t="s">
        <v>314</v>
      </c>
      <c r="I7" s="18"/>
      <c r="J7" s="258" t="s">
        <v>315</v>
      </c>
      <c r="K7" s="48"/>
      <c r="L7" s="328"/>
    </row>
    <row r="8" spans="1:12" s="22" customFormat="1" ht="30">
      <c r="A8" s="33"/>
      <c r="B8" s="342" t="s">
        <v>9</v>
      </c>
      <c r="C8" s="343" t="s">
        <v>355</v>
      </c>
      <c r="D8" s="34" t="s">
        <v>9</v>
      </c>
      <c r="E8" s="34" t="s">
        <v>10</v>
      </c>
      <c r="F8" s="34" t="s">
        <v>9</v>
      </c>
      <c r="G8" s="34" t="s">
        <v>10</v>
      </c>
      <c r="H8" s="34" t="s">
        <v>9</v>
      </c>
      <c r="I8" s="34" t="s">
        <v>10</v>
      </c>
      <c r="J8" s="34" t="s">
        <v>9</v>
      </c>
      <c r="K8" s="359" t="s">
        <v>10</v>
      </c>
      <c r="L8" s="328"/>
    </row>
    <row r="9" spans="1:12" ht="15.75">
      <c r="A9" s="38" t="s">
        <v>201</v>
      </c>
      <c r="B9" s="285"/>
      <c r="C9" s="272"/>
      <c r="D9" s="269"/>
      <c r="E9" s="77"/>
      <c r="F9" s="78"/>
      <c r="G9" s="78"/>
      <c r="H9" s="79"/>
      <c r="I9" s="79"/>
      <c r="J9" s="80"/>
      <c r="K9" s="363"/>
      <c r="L9" s="328"/>
    </row>
    <row r="10" spans="1:12" ht="15.75">
      <c r="A10" s="38" t="s">
        <v>202</v>
      </c>
      <c r="B10" s="285"/>
      <c r="C10" s="272"/>
      <c r="D10" s="269"/>
      <c r="E10" s="77"/>
      <c r="F10" s="78"/>
      <c r="G10" s="78"/>
      <c r="H10" s="79"/>
      <c r="I10" s="79"/>
      <c r="J10" s="80"/>
      <c r="K10" s="363"/>
      <c r="L10" s="328"/>
    </row>
    <row r="11" spans="1:12" ht="15.75">
      <c r="A11" s="38" t="s">
        <v>203</v>
      </c>
      <c r="B11" s="285"/>
      <c r="C11" s="272"/>
      <c r="D11" s="269"/>
      <c r="E11" s="77"/>
      <c r="F11" s="78"/>
      <c r="G11" s="78"/>
      <c r="H11" s="79"/>
      <c r="I11" s="79"/>
      <c r="J11" s="80"/>
      <c r="K11" s="363"/>
      <c r="L11" s="371"/>
    </row>
    <row r="12" spans="1:12" ht="30.75">
      <c r="A12" s="38" t="s">
        <v>204</v>
      </c>
      <c r="B12" s="285"/>
      <c r="C12" s="272"/>
      <c r="D12" s="269"/>
      <c r="E12" s="77"/>
      <c r="F12" s="78"/>
      <c r="G12" s="78"/>
      <c r="H12" s="79"/>
      <c r="I12" s="79"/>
      <c r="J12" s="80"/>
      <c r="K12" s="363"/>
      <c r="L12" s="371"/>
    </row>
    <row r="13" spans="1:12" ht="15.75">
      <c r="A13" s="38" t="s">
        <v>205</v>
      </c>
      <c r="B13" s="285"/>
      <c r="C13" s="272"/>
      <c r="D13" s="269"/>
      <c r="E13" s="77"/>
      <c r="F13" s="78"/>
      <c r="G13" s="78"/>
      <c r="H13" s="79"/>
      <c r="I13" s="79"/>
      <c r="J13" s="80"/>
      <c r="K13" s="363"/>
      <c r="L13" s="371"/>
    </row>
    <row r="14" spans="1:12" ht="30.75">
      <c r="A14" s="38" t="s">
        <v>206</v>
      </c>
      <c r="B14" s="285"/>
      <c r="C14" s="272"/>
      <c r="D14" s="269"/>
      <c r="E14" s="77"/>
      <c r="F14" s="78"/>
      <c r="G14" s="78"/>
      <c r="H14" s="79"/>
      <c r="I14" s="79"/>
      <c r="J14" s="80"/>
      <c r="K14" s="363"/>
      <c r="L14" s="371"/>
    </row>
    <row r="15" spans="1:12" ht="30.75">
      <c r="A15" s="38" t="s">
        <v>207</v>
      </c>
      <c r="B15" s="285"/>
      <c r="C15" s="272"/>
      <c r="D15" s="269"/>
      <c r="E15" s="77"/>
      <c r="F15" s="78"/>
      <c r="G15" s="78"/>
      <c r="H15" s="79"/>
      <c r="I15" s="79"/>
      <c r="J15" s="80"/>
      <c r="K15" s="363"/>
      <c r="L15" s="371"/>
    </row>
    <row r="16" spans="1:12" ht="30.75">
      <c r="A16" s="38" t="s">
        <v>208</v>
      </c>
      <c r="B16" s="285"/>
      <c r="C16" s="272"/>
      <c r="D16" s="269"/>
      <c r="E16" s="77"/>
      <c r="F16" s="78"/>
      <c r="G16" s="78"/>
      <c r="H16" s="79"/>
      <c r="I16" s="79"/>
      <c r="J16" s="80"/>
      <c r="K16" s="363"/>
      <c r="L16" s="371"/>
    </row>
    <row r="17" spans="1:12" ht="15.75">
      <c r="A17" s="38" t="s">
        <v>209</v>
      </c>
      <c r="B17" s="285"/>
      <c r="C17" s="272"/>
      <c r="D17" s="269"/>
      <c r="E17" s="77"/>
      <c r="F17" s="78"/>
      <c r="G17" s="78"/>
      <c r="H17" s="79"/>
      <c r="I17" s="79"/>
      <c r="J17" s="80"/>
      <c r="K17" s="363"/>
      <c r="L17" s="371"/>
    </row>
    <row r="18" spans="1:12" ht="15.75">
      <c r="A18" s="38" t="s">
        <v>210</v>
      </c>
      <c r="B18" s="285"/>
      <c r="C18" s="272"/>
      <c r="D18" s="269"/>
      <c r="E18" s="77"/>
      <c r="F18" s="78"/>
      <c r="G18" s="78"/>
      <c r="H18" s="79"/>
      <c r="I18" s="79"/>
      <c r="J18" s="80"/>
      <c r="K18" s="363"/>
      <c r="L18" s="371"/>
    </row>
    <row r="19" spans="1:12" ht="15.75">
      <c r="A19" s="38" t="s">
        <v>211</v>
      </c>
      <c r="B19" s="285"/>
      <c r="C19" s="272"/>
      <c r="D19" s="269"/>
      <c r="E19" s="77"/>
      <c r="F19" s="78"/>
      <c r="G19" s="78"/>
      <c r="H19" s="79"/>
      <c r="I19" s="79"/>
      <c r="J19" s="80"/>
      <c r="K19" s="363"/>
      <c r="L19" s="371"/>
    </row>
    <row r="20" spans="1:12" ht="30.75">
      <c r="A20" s="38" t="s">
        <v>212</v>
      </c>
      <c r="B20" s="285"/>
      <c r="C20" s="272"/>
      <c r="D20" s="269"/>
      <c r="E20" s="77"/>
      <c r="F20" s="78"/>
      <c r="G20" s="78"/>
      <c r="H20" s="79"/>
      <c r="I20" s="79"/>
      <c r="J20" s="80"/>
      <c r="K20" s="363"/>
      <c r="L20" s="371"/>
    </row>
    <row r="21" spans="1:12" ht="30.75">
      <c r="A21" s="38" t="s">
        <v>213</v>
      </c>
      <c r="B21" s="285"/>
      <c r="C21" s="272"/>
      <c r="D21" s="269"/>
      <c r="E21" s="77"/>
      <c r="F21" s="78"/>
      <c r="G21" s="78"/>
      <c r="H21" s="79"/>
      <c r="I21" s="79"/>
      <c r="J21" s="80"/>
      <c r="K21" s="363"/>
      <c r="L21" s="371"/>
    </row>
    <row r="22" spans="1:12" ht="30.75">
      <c r="A22" s="38" t="s">
        <v>214</v>
      </c>
      <c r="B22" s="285"/>
      <c r="C22" s="272"/>
      <c r="D22" s="269"/>
      <c r="E22" s="77"/>
      <c r="F22" s="78"/>
      <c r="G22" s="78"/>
      <c r="H22" s="79"/>
      <c r="I22" s="79"/>
      <c r="J22" s="80"/>
      <c r="K22" s="363"/>
      <c r="L22" s="371"/>
    </row>
    <row r="23" spans="1:12" s="65" customFormat="1" ht="15.75">
      <c r="A23" s="418" t="s">
        <v>329</v>
      </c>
      <c r="B23" s="410"/>
      <c r="C23" s="411"/>
      <c r="D23" s="412"/>
      <c r="E23" s="413"/>
      <c r="F23" s="414"/>
      <c r="G23" s="414"/>
      <c r="H23" s="415"/>
      <c r="I23" s="415"/>
      <c r="J23" s="416"/>
      <c r="K23" s="417"/>
      <c r="L23" s="308"/>
    </row>
    <row r="24" spans="1:12" s="65" customFormat="1" ht="31.5" customHeight="1">
      <c r="A24" s="82" t="s">
        <v>330</v>
      </c>
      <c r="B24" s="285"/>
      <c r="C24" s="272"/>
      <c r="D24" s="269"/>
      <c r="E24" s="77"/>
      <c r="F24" s="78"/>
      <c r="G24" s="78"/>
      <c r="H24" s="79"/>
      <c r="I24" s="79"/>
      <c r="J24" s="80"/>
      <c r="K24" s="363"/>
      <c r="L24" s="310"/>
    </row>
    <row r="25" spans="1:12" ht="24.95" customHeight="1">
      <c r="A25" s="223"/>
      <c r="B25" s="114"/>
      <c r="C25" s="114"/>
      <c r="D25" s="114"/>
      <c r="E25" s="114"/>
      <c r="F25" s="114"/>
      <c r="G25" s="114"/>
      <c r="H25" s="115"/>
      <c r="I25" s="115"/>
      <c r="J25" s="114"/>
      <c r="K25" s="114"/>
      <c r="L25" s="145" t="s">
        <v>260</v>
      </c>
    </row>
    <row r="26" spans="1:12" ht="15.75" customHeight="1">
      <c r="A26" s="123" t="s">
        <v>316</v>
      </c>
      <c r="B26" s="274">
        <f>SUM($B$9:$B$24)</f>
        <v>0</v>
      </c>
      <c r="C26" s="274"/>
      <c r="D26" s="124">
        <f>SUM($D$9:$D$24)</f>
        <v>0</v>
      </c>
      <c r="E26" s="124"/>
      <c r="F26" s="124">
        <f>SUM($F$9:$F$24)</f>
        <v>0</v>
      </c>
      <c r="G26" s="301"/>
      <c r="H26" s="124">
        <f>SUM($H$9:$H$24)</f>
        <v>0</v>
      </c>
      <c r="I26" s="301"/>
      <c r="J26" s="301">
        <f>SUM($J$9:$J$24)</f>
        <v>0</v>
      </c>
      <c r="K26" s="301"/>
      <c r="L26" s="145">
        <f>+J26+H26+F26+D26</f>
        <v>0</v>
      </c>
    </row>
    <row r="27" spans="1:12" ht="15.75" customHeight="1">
      <c r="A27" s="215" t="s">
        <v>317</v>
      </c>
      <c r="B27" s="121">
        <f>+B26/$B$29</f>
        <v>0</v>
      </c>
      <c r="C27" s="121"/>
      <c r="D27" s="121">
        <f>+D26/$B$29</f>
        <v>0</v>
      </c>
      <c r="E27" s="121"/>
      <c r="F27" s="121">
        <f>+F26/$B$29</f>
        <v>0</v>
      </c>
      <c r="G27" s="283"/>
      <c r="H27" s="121">
        <f>+H26/$B$29</f>
        <v>0</v>
      </c>
      <c r="I27" s="283"/>
      <c r="J27" s="283">
        <f>+J26/$B$29</f>
        <v>0</v>
      </c>
      <c r="K27" s="283"/>
      <c r="L27" s="340">
        <f>+K27+H27+F27+E27</f>
        <v>0</v>
      </c>
    </row>
    <row r="28" spans="1:12" s="65" customFormat="1" ht="15.75" customHeight="1" thickBot="1">
      <c r="A28" s="223"/>
      <c r="B28" s="223"/>
      <c r="C28" s="223"/>
      <c r="D28" s="114"/>
      <c r="E28" s="114"/>
      <c r="F28" s="114"/>
      <c r="G28" s="114"/>
      <c r="H28" s="114"/>
      <c r="I28" s="114"/>
      <c r="J28" s="114"/>
      <c r="K28" s="114"/>
      <c r="L28" s="313"/>
    </row>
    <row r="29" spans="1:12" ht="15.75" customHeight="1">
      <c r="A29" s="275" t="s">
        <v>327</v>
      </c>
      <c r="B29" s="344">
        <v>15</v>
      </c>
      <c r="C29" s="315"/>
      <c r="E29" s="321"/>
      <c r="F29" s="321"/>
      <c r="G29" s="321"/>
      <c r="H29" s="321"/>
      <c r="I29" s="321"/>
      <c r="J29" s="321"/>
      <c r="K29" s="321"/>
      <c r="L29" s="321"/>
    </row>
    <row r="30" spans="1:12" ht="15.75" customHeight="1">
      <c r="A30" s="277" t="s">
        <v>353</v>
      </c>
      <c r="B30" s="347">
        <f>B26</f>
        <v>0</v>
      </c>
    </row>
    <row r="31" spans="1:12" s="320" customFormat="1" ht="15.75" customHeight="1" thickBot="1">
      <c r="A31" s="279" t="s">
        <v>354</v>
      </c>
      <c r="B31" s="348">
        <f>B29-B30</f>
        <v>15</v>
      </c>
    </row>
    <row r="32" spans="1:12" ht="32.25" customHeight="1">
      <c r="A32" s="486" t="s">
        <v>406</v>
      </c>
      <c r="B32" s="487"/>
      <c r="C32" s="487"/>
    </row>
    <row r="33" spans="1:3" ht="15" customHeight="1">
      <c r="A33" s="488" t="s">
        <v>393</v>
      </c>
      <c r="B33" s="488"/>
      <c r="C33" s="491"/>
    </row>
    <row r="34" spans="1:3" ht="15" customHeight="1">
      <c r="A34" s="490" t="s">
        <v>394</v>
      </c>
      <c r="B34" s="488"/>
      <c r="C34" s="491"/>
    </row>
    <row r="35" spans="1:3" ht="15" customHeight="1">
      <c r="A35" s="490" t="s">
        <v>395</v>
      </c>
      <c r="B35" s="488"/>
      <c r="C35" s="491"/>
    </row>
    <row r="36" spans="1:3" ht="15" customHeight="1">
      <c r="A36" s="490" t="s">
        <v>396</v>
      </c>
      <c r="B36" s="488"/>
      <c r="C36" s="491"/>
    </row>
    <row r="37" spans="1:3" ht="15" customHeight="1">
      <c r="A37" s="488" t="s">
        <v>397</v>
      </c>
      <c r="B37" s="488"/>
      <c r="C37" s="491"/>
    </row>
    <row r="38" spans="1:3" ht="15" customHeight="1">
      <c r="A38" s="490" t="s">
        <v>398</v>
      </c>
      <c r="B38" s="488"/>
      <c r="C38" s="491"/>
    </row>
    <row r="39" spans="1:3" ht="15" customHeight="1">
      <c r="A39" s="488" t="s">
        <v>399</v>
      </c>
      <c r="B39" s="488"/>
      <c r="C39" s="491"/>
    </row>
    <row r="40" spans="1:3" ht="15" customHeight="1">
      <c r="A40" s="488" t="s">
        <v>400</v>
      </c>
      <c r="B40" s="488"/>
      <c r="C40" s="491"/>
    </row>
  </sheetData>
  <conditionalFormatting sqref="A9:C24">
    <cfRule type="expression" dxfId="5" priority="4">
      <formula>INDIRECT("B"&amp;ROW())=1</formula>
    </cfRule>
  </conditionalFormatting>
  <conditionalFormatting sqref="D9:K24">
    <cfRule type="expression" dxfId="4" priority="5">
      <formula>INDIRECT("B"&amp;ROW())=1</formula>
    </cfRule>
  </conditionalFormatting>
  <conditionalFormatting sqref="F9:K24">
    <cfRule type="expression" dxfId="3" priority="3">
      <formula>INDIRECT("D"&amp;ROW())=1</formula>
    </cfRule>
  </conditionalFormatting>
  <conditionalFormatting sqref="H9:K24">
    <cfRule type="expression" dxfId="2" priority="2">
      <formula>INDIRECT("F"&amp;ROW())=1</formula>
    </cfRule>
  </conditionalFormatting>
  <conditionalFormatting sqref="J9:K24">
    <cfRule type="expression" dxfId="1" priority="1">
      <formula>INDIRECT("H"&amp;ROW())=1</formula>
    </cfRule>
  </conditionalFormatting>
  <conditionalFormatting sqref="M27">
    <cfRule type="notContainsBlanks" dxfId="0" priority="27">
      <formula>LEN(TRIM(M27))&gt;0</formula>
    </cfRule>
  </conditionalFormatting>
  <pageMargins left="0.7" right="0.7" top="0.75" bottom="0.75" header="0" footer="0"/>
  <pageSetup orientation="landscape"/>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defaultColWidth="12.7109375" defaultRowHeight="15" customHeight="1"/>
  <cols>
    <col min="1" max="6" width="12.7109375" customWidth="1"/>
  </cols>
  <sheetData>
    <row r="2" spans="1:1" ht="15.75" customHeight="1">
      <c r="A2" s="9" t="s">
        <v>17</v>
      </c>
    </row>
    <row r="3" spans="1:1" ht="15.75" customHeight="1">
      <c r="A3" s="9" t="s">
        <v>180</v>
      </c>
    </row>
    <row r="4" spans="1:1" ht="15.75" customHeight="1">
      <c r="A4" s="9" t="s">
        <v>182</v>
      </c>
    </row>
    <row r="5" spans="1:1" ht="15.75" customHeight="1">
      <c r="A5" s="9" t="s">
        <v>189</v>
      </c>
    </row>
    <row r="6" spans="1:1" ht="15.75" customHeight="1">
      <c r="A6" s="9" t="s">
        <v>237</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defaultColWidth="10.85546875" defaultRowHeight="12.75"/>
  <cols>
    <col min="1" max="1" width="18" style="65" customWidth="1"/>
    <col min="2" max="2" width="15.140625" style="65" customWidth="1"/>
    <col min="3" max="3" width="17.140625" style="65" customWidth="1"/>
    <col min="4" max="4" width="15.42578125" style="65" customWidth="1"/>
    <col min="5" max="5" width="18" style="65" customWidth="1"/>
    <col min="6" max="6" width="17.85546875" style="65" customWidth="1"/>
    <col min="7" max="7" width="19" style="65" customWidth="1"/>
    <col min="8" max="8" width="16.28515625" style="65" customWidth="1"/>
    <col min="9" max="9" width="16.140625" style="65" customWidth="1"/>
    <col min="10" max="10" width="10.85546875" style="65"/>
    <col min="11" max="11" width="4.7109375" style="65" customWidth="1"/>
    <col min="12" max="16384" width="10.85546875" style="65"/>
  </cols>
  <sheetData>
    <row r="1" spans="1:9">
      <c r="A1" s="65" t="s">
        <v>256</v>
      </c>
    </row>
    <row r="3" spans="1:9">
      <c r="A3" s="109" t="s">
        <v>255</v>
      </c>
      <c r="B3" s="109" t="s">
        <v>254</v>
      </c>
      <c r="C3" s="109" t="s">
        <v>253</v>
      </c>
      <c r="D3" s="109" t="s">
        <v>252</v>
      </c>
      <c r="E3" s="109" t="s">
        <v>251</v>
      </c>
      <c r="F3" s="110" t="s">
        <v>250</v>
      </c>
      <c r="G3" s="110" t="s">
        <v>262</v>
      </c>
      <c r="H3" s="109" t="s">
        <v>263</v>
      </c>
    </row>
    <row r="4" spans="1:9">
      <c r="A4" s="112" t="s">
        <v>249</v>
      </c>
      <c r="B4" s="108"/>
      <c r="C4" s="126">
        <v>0.25</v>
      </c>
      <c r="D4" s="126">
        <v>0.25</v>
      </c>
      <c r="E4" s="126">
        <v>0.33333333333333331</v>
      </c>
      <c r="F4" s="125">
        <v>0.16666666666666666</v>
      </c>
      <c r="G4" s="125">
        <f>SUM(B4:F4)</f>
        <v>0.99999999999999989</v>
      </c>
      <c r="H4" s="132">
        <v>36</v>
      </c>
    </row>
    <row r="5" spans="1:9">
      <c r="A5" s="127" t="s">
        <v>248</v>
      </c>
      <c r="B5" s="108"/>
      <c r="C5" s="126">
        <v>0.21</v>
      </c>
      <c r="D5" s="126">
        <v>0.36</v>
      </c>
      <c r="E5" s="126">
        <v>0.28999999999999998</v>
      </c>
      <c r="F5" s="125">
        <v>0.14000000000000001</v>
      </c>
      <c r="G5" s="125">
        <f>SUM(B5:F5)</f>
        <v>0.99999999999999989</v>
      </c>
      <c r="H5" s="132">
        <v>14</v>
      </c>
    </row>
    <row r="6" spans="1:9">
      <c r="A6" s="112" t="s">
        <v>81</v>
      </c>
      <c r="B6" s="108"/>
      <c r="C6" s="126">
        <v>0.24</v>
      </c>
      <c r="D6" s="126">
        <v>0.26</v>
      </c>
      <c r="E6" s="126">
        <v>0.31</v>
      </c>
      <c r="F6" s="125">
        <v>0.19</v>
      </c>
      <c r="G6" s="125">
        <f t="shared" ref="G6:G10" si="0">SUM(B6:F6)</f>
        <v>1</v>
      </c>
      <c r="H6" s="132">
        <v>31</v>
      </c>
    </row>
    <row r="7" spans="1:9">
      <c r="A7" s="127" t="s">
        <v>247</v>
      </c>
      <c r="B7" s="126">
        <v>0.11</v>
      </c>
      <c r="C7" s="126">
        <v>0.15</v>
      </c>
      <c r="D7" s="126">
        <v>0.25</v>
      </c>
      <c r="E7" s="126">
        <v>0.28000000000000003</v>
      </c>
      <c r="F7" s="125">
        <v>0.21</v>
      </c>
      <c r="G7" s="125">
        <f>SUM(B7:F7)</f>
        <v>1</v>
      </c>
      <c r="H7" s="132">
        <v>25</v>
      </c>
    </row>
    <row r="8" spans="1:9">
      <c r="A8" s="112" t="s">
        <v>143</v>
      </c>
      <c r="B8" s="126">
        <v>0.16</v>
      </c>
      <c r="C8" s="126">
        <v>0.22</v>
      </c>
      <c r="D8" s="126">
        <v>0.21</v>
      </c>
      <c r="E8" s="126">
        <v>0.23</v>
      </c>
      <c r="F8" s="125">
        <v>0.18</v>
      </c>
      <c r="G8" s="125">
        <f>SUM(B8:F8)</f>
        <v>1</v>
      </c>
      <c r="H8" s="132">
        <v>12</v>
      </c>
    </row>
    <row r="9" spans="1:9">
      <c r="A9" s="127" t="s">
        <v>169</v>
      </c>
      <c r="B9" s="108"/>
      <c r="C9" s="126">
        <v>0.24</v>
      </c>
      <c r="D9" s="126">
        <v>0.26</v>
      </c>
      <c r="E9" s="126">
        <v>0.31</v>
      </c>
      <c r="F9" s="125">
        <v>0.19</v>
      </c>
      <c r="G9" s="125">
        <f t="shared" ref="G9" si="1">SUM(B9:F9)</f>
        <v>1</v>
      </c>
      <c r="H9" s="132">
        <v>17</v>
      </c>
    </row>
    <row r="10" spans="1:9">
      <c r="A10" s="113" t="s">
        <v>191</v>
      </c>
      <c r="B10" s="107"/>
      <c r="C10" s="126">
        <v>0.21</v>
      </c>
      <c r="D10" s="126">
        <v>0.36</v>
      </c>
      <c r="E10" s="126">
        <v>0.28999999999999998</v>
      </c>
      <c r="F10" s="125">
        <v>0.14000000000000001</v>
      </c>
      <c r="G10" s="125">
        <f t="shared" si="0"/>
        <v>0.99999999999999989</v>
      </c>
      <c r="H10" s="132">
        <v>14</v>
      </c>
    </row>
    <row r="11" spans="1:9" ht="15">
      <c r="H11" s="131">
        <f>SUM(H4:H10)</f>
        <v>149</v>
      </c>
      <c r="I11" s="130" t="s">
        <v>265</v>
      </c>
    </row>
    <row r="13" spans="1:9">
      <c r="A13" s="129" t="s">
        <v>264</v>
      </c>
      <c r="B13" s="134">
        <f>SUM(B4:B10)/7</f>
        <v>3.8571428571428576E-2</v>
      </c>
      <c r="C13" s="134">
        <f t="shared" ref="C13:G13" si="2">SUM(C4:C10)/7</f>
        <v>0.21714285714285714</v>
      </c>
      <c r="D13" s="134">
        <f t="shared" si="2"/>
        <v>0.27857142857142858</v>
      </c>
      <c r="E13" s="134">
        <f t="shared" si="2"/>
        <v>0.29190476190476194</v>
      </c>
      <c r="F13" s="134">
        <f t="shared" si="2"/>
        <v>0.17380952380952383</v>
      </c>
      <c r="G13" s="135">
        <f t="shared" si="2"/>
        <v>1</v>
      </c>
    </row>
    <row r="19" spans="1:6">
      <c r="A19" s="109" t="s">
        <v>255</v>
      </c>
      <c r="B19" s="109" t="s">
        <v>254</v>
      </c>
      <c r="C19" s="109" t="s">
        <v>253</v>
      </c>
      <c r="D19" s="109" t="s">
        <v>252</v>
      </c>
      <c r="E19" s="109" t="s">
        <v>251</v>
      </c>
      <c r="F19" s="110" t="s">
        <v>250</v>
      </c>
    </row>
    <row r="20" spans="1:6">
      <c r="B20" s="128">
        <v>0.04</v>
      </c>
      <c r="C20" s="128">
        <v>0.22</v>
      </c>
      <c r="D20" s="128">
        <v>0.28000000000000003</v>
      </c>
      <c r="E20" s="128">
        <v>0.28999999999999998</v>
      </c>
      <c r="F20" s="128">
        <v>0.17</v>
      </c>
    </row>
    <row r="40" spans="1:2">
      <c r="A40" s="129" t="s">
        <v>255</v>
      </c>
      <c r="B40" s="129" t="s">
        <v>266</v>
      </c>
    </row>
    <row r="41" spans="1:2">
      <c r="A41" s="65" t="s">
        <v>249</v>
      </c>
      <c r="B41" s="65">
        <v>17</v>
      </c>
    </row>
    <row r="42" spans="1:2">
      <c r="A42" s="65" t="s">
        <v>248</v>
      </c>
      <c r="B42" s="65">
        <v>14</v>
      </c>
    </row>
    <row r="43" spans="1:2">
      <c r="A43" s="65" t="s">
        <v>81</v>
      </c>
      <c r="B43" s="65">
        <v>19</v>
      </c>
    </row>
    <row r="44" spans="1:2">
      <c r="A44" s="65" t="s">
        <v>247</v>
      </c>
      <c r="B44" s="65">
        <v>21</v>
      </c>
    </row>
    <row r="45" spans="1:2">
      <c r="A45" s="65" t="s">
        <v>143</v>
      </c>
      <c r="B45" s="65">
        <v>18</v>
      </c>
    </row>
    <row r="46" spans="1:2">
      <c r="A46" s="65" t="s">
        <v>169</v>
      </c>
      <c r="B46" s="65">
        <v>19</v>
      </c>
    </row>
    <row r="47" spans="1:2">
      <c r="A47" s="65" t="s">
        <v>191</v>
      </c>
      <c r="B47" s="65">
        <v>14</v>
      </c>
    </row>
    <row r="52" spans="1:6">
      <c r="A52" s="109" t="s">
        <v>255</v>
      </c>
      <c r="B52" s="109" t="s">
        <v>254</v>
      </c>
      <c r="C52" s="109" t="s">
        <v>253</v>
      </c>
      <c r="D52" s="109" t="s">
        <v>252</v>
      </c>
      <c r="E52" s="109" t="s">
        <v>251</v>
      </c>
      <c r="F52" s="110" t="s">
        <v>250</v>
      </c>
    </row>
    <row r="53" spans="1:6">
      <c r="A53" s="112" t="s">
        <v>249</v>
      </c>
      <c r="B53" s="108"/>
      <c r="C53" s="108">
        <v>25</v>
      </c>
      <c r="D53" s="108">
        <v>25</v>
      </c>
      <c r="E53" s="108">
        <v>33</v>
      </c>
      <c r="F53" s="133">
        <v>17</v>
      </c>
    </row>
    <row r="54" spans="1:6">
      <c r="A54" s="127" t="s">
        <v>248</v>
      </c>
      <c r="B54" s="108"/>
      <c r="C54" s="108">
        <v>21</v>
      </c>
      <c r="D54" s="108">
        <v>36</v>
      </c>
      <c r="E54" s="108">
        <v>29</v>
      </c>
      <c r="F54" s="133">
        <v>14</v>
      </c>
    </row>
    <row r="55" spans="1:6">
      <c r="A55" s="112" t="s">
        <v>81</v>
      </c>
      <c r="B55" s="108"/>
      <c r="C55" s="108">
        <v>24</v>
      </c>
      <c r="D55" s="108">
        <v>26</v>
      </c>
      <c r="E55" s="108">
        <v>31</v>
      </c>
      <c r="F55" s="133">
        <v>19</v>
      </c>
    </row>
    <row r="56" spans="1:6">
      <c r="A56" s="127" t="s">
        <v>247</v>
      </c>
      <c r="B56" s="108">
        <v>11</v>
      </c>
      <c r="C56" s="108">
        <v>15</v>
      </c>
      <c r="D56" s="108">
        <v>25</v>
      </c>
      <c r="E56" s="108">
        <v>28</v>
      </c>
      <c r="F56" s="133">
        <v>21</v>
      </c>
    </row>
    <row r="57" spans="1:6">
      <c r="A57" s="112" t="s">
        <v>143</v>
      </c>
      <c r="B57" s="108">
        <v>16</v>
      </c>
      <c r="C57" s="108">
        <v>22</v>
      </c>
      <c r="D57" s="108">
        <v>21</v>
      </c>
      <c r="E57" s="108">
        <v>23</v>
      </c>
      <c r="F57" s="133">
        <v>18</v>
      </c>
    </row>
    <row r="58" spans="1:6">
      <c r="A58" s="127" t="s">
        <v>169</v>
      </c>
      <c r="B58" s="108"/>
      <c r="C58" s="108">
        <v>24</v>
      </c>
      <c r="D58" s="108">
        <v>26</v>
      </c>
      <c r="E58" s="108">
        <v>31</v>
      </c>
      <c r="F58" s="133">
        <v>19</v>
      </c>
    </row>
    <row r="59" spans="1:6">
      <c r="A59" s="113" t="s">
        <v>191</v>
      </c>
      <c r="B59" s="107"/>
      <c r="C59" s="108">
        <v>21</v>
      </c>
      <c r="D59" s="108">
        <v>36</v>
      </c>
      <c r="E59" s="108">
        <v>29</v>
      </c>
      <c r="F59" s="133">
        <v>14</v>
      </c>
    </row>
    <row r="72" spans="1:2" ht="15.75">
      <c r="A72" s="199" t="s">
        <v>290</v>
      </c>
      <c r="B72" s="200" t="s">
        <v>288</v>
      </c>
    </row>
    <row r="73" spans="1:2" ht="15.75">
      <c r="A73" s="201" t="s">
        <v>272</v>
      </c>
      <c r="B73" s="202">
        <v>3</v>
      </c>
    </row>
    <row r="74" spans="1:2" ht="15.75">
      <c r="A74" s="201" t="s">
        <v>273</v>
      </c>
      <c r="B74" s="204">
        <v>11</v>
      </c>
    </row>
    <row r="75" spans="1:2" ht="15.75">
      <c r="A75" s="201" t="s">
        <v>274</v>
      </c>
      <c r="B75" s="204">
        <v>11</v>
      </c>
    </row>
    <row r="76" spans="1:2" ht="15.75">
      <c r="A76" s="201" t="s">
        <v>275</v>
      </c>
      <c r="B76" s="204">
        <v>11</v>
      </c>
    </row>
    <row r="83" spans="4:5" ht="47.25">
      <c r="D83" s="199" t="s">
        <v>291</v>
      </c>
      <c r="E83" s="205" t="s">
        <v>261</v>
      </c>
    </row>
    <row r="84" spans="4:5" ht="15.75">
      <c r="D84" s="201" t="s">
        <v>272</v>
      </c>
      <c r="E84" s="203">
        <v>8.3000000000000004E-2</v>
      </c>
    </row>
    <row r="85" spans="4:5" ht="15.75">
      <c r="D85" s="201" t="s">
        <v>273</v>
      </c>
      <c r="E85" s="203">
        <v>0.30599999999999999</v>
      </c>
    </row>
    <row r="86" spans="4:5" ht="15.75">
      <c r="D86" s="201" t="s">
        <v>274</v>
      </c>
      <c r="E86" s="203">
        <v>0.30599999999999999</v>
      </c>
    </row>
    <row r="87" spans="4:5" ht="15.75">
      <c r="D87" s="201" t="s">
        <v>275</v>
      </c>
      <c r="E87" s="203">
        <v>0.30599999999999999</v>
      </c>
    </row>
    <row r="111" spans="1:9" ht="38.25">
      <c r="A111" s="109" t="s">
        <v>255</v>
      </c>
      <c r="B111" s="109" t="s">
        <v>254</v>
      </c>
      <c r="C111" s="109" t="s">
        <v>253</v>
      </c>
      <c r="D111" s="109" t="s">
        <v>252</v>
      </c>
      <c r="E111" s="109" t="s">
        <v>251</v>
      </c>
      <c r="F111" s="110" t="s">
        <v>250</v>
      </c>
      <c r="G111" s="110" t="s">
        <v>262</v>
      </c>
      <c r="H111" s="109" t="s">
        <v>263</v>
      </c>
      <c r="I111" s="209" t="s">
        <v>292</v>
      </c>
    </row>
    <row r="112" spans="1:9">
      <c r="A112" s="112" t="s">
        <v>249</v>
      </c>
      <c r="B112" s="108"/>
      <c r="C112" s="126">
        <v>0.25</v>
      </c>
      <c r="D112" s="126">
        <v>0.25</v>
      </c>
      <c r="E112" s="126">
        <v>0.33333333333333331</v>
      </c>
      <c r="F112" s="125">
        <v>0.16666666666666666</v>
      </c>
      <c r="G112" s="125">
        <f>SUM(B112:F112)</f>
        <v>0.99999999999999989</v>
      </c>
      <c r="H112" s="132">
        <v>36</v>
      </c>
      <c r="I112" s="212">
        <v>6</v>
      </c>
    </row>
    <row r="113" spans="1:9">
      <c r="A113" s="127" t="s">
        <v>248</v>
      </c>
      <c r="B113" s="108"/>
      <c r="C113" s="126">
        <v>0.21</v>
      </c>
      <c r="D113" s="126">
        <v>0.36</v>
      </c>
      <c r="E113" s="126">
        <v>0.28999999999999998</v>
      </c>
      <c r="F113" s="125">
        <v>0.14000000000000001</v>
      </c>
      <c r="G113" s="125">
        <f>SUM(B113:F113)</f>
        <v>0.99999999999999989</v>
      </c>
      <c r="H113" s="132">
        <v>14</v>
      </c>
      <c r="I113" s="212">
        <v>2</v>
      </c>
    </row>
    <row r="114" spans="1:9">
      <c r="A114" s="112" t="s">
        <v>81</v>
      </c>
      <c r="B114" s="108"/>
      <c r="C114" s="126">
        <v>0.24</v>
      </c>
      <c r="D114" s="126">
        <v>0.26</v>
      </c>
      <c r="E114" s="126">
        <v>0.31</v>
      </c>
      <c r="F114" s="125">
        <v>0.19</v>
      </c>
      <c r="G114" s="125">
        <f t="shared" ref="G114" si="3">SUM(B114:F114)</f>
        <v>1</v>
      </c>
      <c r="H114" s="132">
        <v>31</v>
      </c>
      <c r="I114" s="212">
        <v>6</v>
      </c>
    </row>
    <row r="115" spans="1:9">
      <c r="A115" s="127" t="s">
        <v>247</v>
      </c>
      <c r="B115" s="126">
        <v>0.11</v>
      </c>
      <c r="C115" s="126">
        <v>0.15</v>
      </c>
      <c r="D115" s="126">
        <v>0.25</v>
      </c>
      <c r="E115" s="126">
        <v>0.28000000000000003</v>
      </c>
      <c r="F115" s="125">
        <v>0.21</v>
      </c>
      <c r="G115" s="125">
        <f>SUM(B115:F115)</f>
        <v>1</v>
      </c>
      <c r="H115" s="132">
        <v>25</v>
      </c>
      <c r="I115" s="212">
        <v>5</v>
      </c>
    </row>
    <row r="116" spans="1:9">
      <c r="A116" s="112" t="s">
        <v>143</v>
      </c>
      <c r="B116" s="126">
        <v>0.16</v>
      </c>
      <c r="C116" s="126">
        <v>0.22</v>
      </c>
      <c r="D116" s="126">
        <v>0.21</v>
      </c>
      <c r="E116" s="126">
        <v>0.23</v>
      </c>
      <c r="F116" s="125">
        <v>0.18</v>
      </c>
      <c r="G116" s="125">
        <f>SUM(B116:F116)</f>
        <v>1</v>
      </c>
      <c r="H116" s="132">
        <v>12</v>
      </c>
      <c r="I116" s="212">
        <v>2</v>
      </c>
    </row>
    <row r="117" spans="1:9">
      <c r="A117" s="127" t="s">
        <v>169</v>
      </c>
      <c r="B117" s="108"/>
      <c r="C117" s="126">
        <v>0.24</v>
      </c>
      <c r="D117" s="126">
        <v>0.26</v>
      </c>
      <c r="E117" s="126">
        <v>0.31</v>
      </c>
      <c r="F117" s="125">
        <v>0.19</v>
      </c>
      <c r="G117" s="125">
        <f t="shared" ref="G117:G118" si="4">SUM(B117:F117)</f>
        <v>1</v>
      </c>
      <c r="H117" s="132">
        <v>17</v>
      </c>
      <c r="I117" s="212">
        <v>3</v>
      </c>
    </row>
    <row r="118" spans="1:9">
      <c r="A118" s="113" t="s">
        <v>191</v>
      </c>
      <c r="B118" s="107"/>
      <c r="C118" s="126">
        <v>0.21</v>
      </c>
      <c r="D118" s="126">
        <v>0.36</v>
      </c>
      <c r="E118" s="126">
        <v>0.28999999999999998</v>
      </c>
      <c r="F118" s="125">
        <v>0.14000000000000001</v>
      </c>
      <c r="G118" s="125">
        <f t="shared" si="4"/>
        <v>0.99999999999999989</v>
      </c>
      <c r="H118" s="132">
        <v>14</v>
      </c>
      <c r="I118" s="212">
        <v>2</v>
      </c>
    </row>
    <row r="119" spans="1:9">
      <c r="H119" s="206">
        <f>SUM(H112:H118)</f>
        <v>149</v>
      </c>
      <c r="I119" s="207">
        <f>SUM(I112:I118)</f>
        <v>26</v>
      </c>
    </row>
    <row r="121" spans="1:9" ht="38.25">
      <c r="H121" s="210" t="s">
        <v>293</v>
      </c>
      <c r="I121" s="208"/>
    </row>
    <row r="122" spans="1:9" ht="25.5">
      <c r="H122" s="211">
        <f>I119/H119</f>
        <v>0.17449664429530201</v>
      </c>
      <c r="I122" s="213" t="s">
        <v>294</v>
      </c>
    </row>
    <row r="131" spans="1:9" ht="38.25">
      <c r="A131" s="109" t="s">
        <v>255</v>
      </c>
      <c r="B131" s="109" t="s">
        <v>254</v>
      </c>
      <c r="C131" s="109" t="s">
        <v>253</v>
      </c>
      <c r="D131" s="109" t="s">
        <v>252</v>
      </c>
      <c r="E131" s="109" t="s">
        <v>251</v>
      </c>
      <c r="F131" s="110" t="s">
        <v>250</v>
      </c>
      <c r="G131" s="110" t="s">
        <v>262</v>
      </c>
      <c r="H131" s="109" t="s">
        <v>263</v>
      </c>
      <c r="I131" s="209" t="s">
        <v>292</v>
      </c>
    </row>
    <row r="132" spans="1:9">
      <c r="A132" s="112" t="s">
        <v>249</v>
      </c>
      <c r="B132" s="108"/>
      <c r="C132" s="216">
        <f>'3.1 Communications'!D55</f>
        <v>0</v>
      </c>
      <c r="D132" s="216">
        <f>'3.1 Communications'!F55</f>
        <v>0</v>
      </c>
      <c r="E132" s="216">
        <f>'3.1 Communications'!H55</f>
        <v>0</v>
      </c>
      <c r="F132" s="216">
        <f>'3.1 Communications'!K55</f>
        <v>0</v>
      </c>
      <c r="G132" s="216">
        <f>'3.1 Communications'!$L$55</f>
        <v>0</v>
      </c>
      <c r="H132" s="132">
        <f>'3.1 Communications'!$L$54</f>
        <v>0</v>
      </c>
      <c r="I132" s="212">
        <v>6</v>
      </c>
    </row>
    <row r="133" spans="1:9">
      <c r="A133" s="127" t="s">
        <v>248</v>
      </c>
      <c r="B133" s="108"/>
      <c r="C133" s="216">
        <f>'3.2 Knowledge&amp;Skills'!D30</f>
        <v>0</v>
      </c>
      <c r="D133" s="216">
        <f>'3.2 Knowledge&amp;Skills'!F30</f>
        <v>0</v>
      </c>
      <c r="E133" s="216">
        <f>'3.2 Knowledge&amp;Skills'!I30</f>
        <v>0</v>
      </c>
      <c r="F133" s="216">
        <f>'3.2 Knowledge&amp;Skills'!J30</f>
        <v>0</v>
      </c>
      <c r="G133" s="216">
        <f>'3.2 Knowledge&amp;Skills'!L30</f>
        <v>0</v>
      </c>
      <c r="H133" s="132">
        <f>'3.2 Knowledge&amp;Skills'!$L$29</f>
        <v>0</v>
      </c>
      <c r="I133" s="212">
        <v>2</v>
      </c>
    </row>
    <row r="134" spans="1:9">
      <c r="A134" s="112" t="s">
        <v>81</v>
      </c>
      <c r="B134" s="108"/>
      <c r="C134" s="216">
        <f>'3.3 Support'!D48</f>
        <v>0</v>
      </c>
      <c r="D134" s="216">
        <f>'3.3 Support'!F48</f>
        <v>0</v>
      </c>
      <c r="E134" s="216">
        <f>'3.3 Support'!H48</f>
        <v>0</v>
      </c>
      <c r="F134" s="216">
        <f>'3.3 Support'!K48</f>
        <v>0</v>
      </c>
      <c r="G134" s="216">
        <f>'3.3 Support'!L48</f>
        <v>0</v>
      </c>
      <c r="H134" s="132">
        <f>'3.3 Support'!$L$47</f>
        <v>0</v>
      </c>
      <c r="I134" s="212">
        <v>6</v>
      </c>
    </row>
    <row r="135" spans="1:9">
      <c r="A135" s="127" t="s">
        <v>247</v>
      </c>
      <c r="B135" s="126" t="s">
        <v>257</v>
      </c>
      <c r="C135" s="216">
        <f>'3.4 ICT Dev Life Cycle'!D44</f>
        <v>0</v>
      </c>
      <c r="D135" s="216">
        <f>'3.4 ICT Dev Life Cycle'!F44</f>
        <v>0</v>
      </c>
      <c r="E135" s="216">
        <f>'3.4 ICT Dev Life Cycle'!H44</f>
        <v>0</v>
      </c>
      <c r="F135" s="216">
        <f>'3.4 ICT Dev Life Cycle'!J44</f>
        <v>0</v>
      </c>
      <c r="G135" s="216">
        <f>'3.4 ICT Dev Life Cycle'!L44</f>
        <v>0</v>
      </c>
      <c r="H135" s="132">
        <f>'3.4 ICT Dev Life Cycle'!$L$43</f>
        <v>0</v>
      </c>
      <c r="I135" s="212">
        <v>5</v>
      </c>
    </row>
    <row r="136" spans="1:9">
      <c r="A136" s="112" t="s">
        <v>143</v>
      </c>
      <c r="B136" s="126" t="s">
        <v>257</v>
      </c>
      <c r="C136" s="216">
        <f>'3.5 Personnel'!E29</f>
        <v>0</v>
      </c>
      <c r="D136" s="216">
        <f>'3.5 Personnel'!G29</f>
        <v>0</v>
      </c>
      <c r="E136" s="216">
        <f>'3.5 Personnel'!I29</f>
        <v>0</v>
      </c>
      <c r="F136" s="216">
        <f>'3.5 Personnel'!J29</f>
        <v>0</v>
      </c>
      <c r="G136" s="216">
        <f>'3.5 Personnel'!L29</f>
        <v>0</v>
      </c>
      <c r="H136" s="132">
        <f>'3.5 Personnel'!$L$28</f>
        <v>0</v>
      </c>
      <c r="I136" s="212">
        <v>2</v>
      </c>
    </row>
    <row r="137" spans="1:9">
      <c r="A137" s="127" t="s">
        <v>169</v>
      </c>
      <c r="B137" s="108"/>
      <c r="C137" s="216">
        <f>'3.6 Procurement'!D34</f>
        <v>0</v>
      </c>
      <c r="D137" s="216">
        <f>'3.6 Procurement'!F34</f>
        <v>0</v>
      </c>
      <c r="E137" s="216">
        <f>'3.6 Procurement'!H34</f>
        <v>0</v>
      </c>
      <c r="F137" s="216">
        <f>'3.6 Procurement'!J34</f>
        <v>0</v>
      </c>
      <c r="G137" s="216">
        <f>'3.6 Procurement'!L34</f>
        <v>0</v>
      </c>
      <c r="H137" s="132">
        <f>'3.6 Procurement'!$L$33</f>
        <v>0</v>
      </c>
      <c r="I137" s="212">
        <v>3</v>
      </c>
    </row>
    <row r="138" spans="1:9">
      <c r="A138" s="113" t="s">
        <v>191</v>
      </c>
      <c r="B138" s="107"/>
      <c r="C138" s="216">
        <f>'3.7 Culture'!E27</f>
        <v>0</v>
      </c>
      <c r="D138" s="216">
        <f>'3.7 Culture'!F27</f>
        <v>0</v>
      </c>
      <c r="E138" s="216">
        <f>'3.7 Culture'!H27</f>
        <v>0</v>
      </c>
      <c r="F138" s="216">
        <f>'3.7 Culture'!K27</f>
        <v>0</v>
      </c>
      <c r="G138" s="216">
        <f>'3.7 Culture'!L27</f>
        <v>0</v>
      </c>
      <c r="H138" s="132">
        <f>'3.7 Culture'!$L$26</f>
        <v>0</v>
      </c>
      <c r="I138" s="212">
        <v>2</v>
      </c>
    </row>
    <row r="139" spans="1:9">
      <c r="H139" s="206">
        <f>SUM(H132:H138)</f>
        <v>0</v>
      </c>
      <c r="I139" s="207">
        <f>SUM(I132:I138)</f>
        <v>26</v>
      </c>
    </row>
    <row r="141" spans="1:9" ht="38.25">
      <c r="H141" s="210" t="s">
        <v>293</v>
      </c>
      <c r="I141" s="208"/>
    </row>
    <row r="142" spans="1:9" ht="25.5">
      <c r="H142" s="211" t="e">
        <f>I139/H139</f>
        <v>#DIV/0!</v>
      </c>
      <c r="I142" s="213" t="s">
        <v>294</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7"/>
  <sheetViews>
    <sheetView tabSelected="1" topLeftCell="A2" workbookViewId="0">
      <selection activeCell="A10" sqref="A10"/>
    </sheetView>
  </sheetViews>
  <sheetFormatPr defaultColWidth="11.42578125" defaultRowHeight="12.75"/>
  <cols>
    <col min="1" max="1" width="175.28515625" style="399" customWidth="1"/>
  </cols>
  <sheetData>
    <row r="1" spans="1:1" ht="34.5">
      <c r="A1" s="392" t="s">
        <v>360</v>
      </c>
    </row>
    <row r="2" spans="1:1" ht="30.75" customHeight="1">
      <c r="A2" s="403" t="s">
        <v>361</v>
      </c>
    </row>
    <row r="3" spans="1:1" ht="15">
      <c r="A3" s="393" t="s">
        <v>362</v>
      </c>
    </row>
    <row r="4" spans="1:1" ht="15">
      <c r="A4" s="394" t="s">
        <v>363</v>
      </c>
    </row>
    <row r="5" spans="1:1" ht="15">
      <c r="A5" s="394" t="s">
        <v>364</v>
      </c>
    </row>
    <row r="6" spans="1:1" ht="15">
      <c r="A6" s="394" t="s">
        <v>365</v>
      </c>
    </row>
    <row r="7" spans="1:1" ht="15">
      <c r="A7" s="394" t="s">
        <v>366</v>
      </c>
    </row>
    <row r="8" spans="1:1" ht="33" customHeight="1">
      <c r="A8" s="400" t="s">
        <v>367</v>
      </c>
    </row>
    <row r="9" spans="1:1" ht="15.75">
      <c r="A9" s="395" t="s">
        <v>368</v>
      </c>
    </row>
    <row r="10" spans="1:1" ht="15.75">
      <c r="A10" s="395" t="s">
        <v>369</v>
      </c>
    </row>
    <row r="11" spans="1:1" ht="34.5" customHeight="1">
      <c r="A11" s="395" t="s">
        <v>370</v>
      </c>
    </row>
    <row r="12" spans="1:1" ht="23.25" customHeight="1">
      <c r="A12" s="395" t="s">
        <v>408</v>
      </c>
    </row>
    <row r="13" spans="1:1" ht="42.75" customHeight="1">
      <c r="A13" s="401" t="s">
        <v>371</v>
      </c>
    </row>
    <row r="14" spans="1:1" ht="20.25">
      <c r="A14" s="396" t="s">
        <v>372</v>
      </c>
    </row>
    <row r="15" spans="1:1" ht="15.75">
      <c r="A15" s="397" t="s">
        <v>373</v>
      </c>
    </row>
    <row r="16" spans="1:1" ht="15.75">
      <c r="A16" s="395" t="s">
        <v>374</v>
      </c>
    </row>
    <row r="17" spans="1:1" ht="15.75">
      <c r="A17" s="395" t="s">
        <v>375</v>
      </c>
    </row>
    <row r="18" spans="1:1" ht="31.5">
      <c r="A18" s="395" t="s">
        <v>376</v>
      </c>
    </row>
    <row r="19" spans="1:1" ht="47.25">
      <c r="A19" s="395" t="s">
        <v>377</v>
      </c>
    </row>
    <row r="20" spans="1:1" ht="31.5">
      <c r="A20" s="395" t="s">
        <v>378</v>
      </c>
    </row>
    <row r="21" spans="1:1" ht="37.5" customHeight="1">
      <c r="A21" s="402" t="s">
        <v>379</v>
      </c>
    </row>
    <row r="22" spans="1:1" ht="47.25">
      <c r="A22" s="395" t="s">
        <v>380</v>
      </c>
    </row>
    <row r="23" spans="1:1" ht="31.5">
      <c r="A23" s="395" t="s">
        <v>381</v>
      </c>
    </row>
    <row r="24" spans="1:1" ht="40.5" customHeight="1">
      <c r="A24" s="402" t="s">
        <v>382</v>
      </c>
    </row>
    <row r="25" spans="1:1" ht="31.5">
      <c r="A25" s="395" t="s">
        <v>383</v>
      </c>
    </row>
    <row r="26" spans="1:1" ht="31.5">
      <c r="A26" s="395" t="s">
        <v>384</v>
      </c>
    </row>
    <row r="27" spans="1:1">
      <c r="A27" s="398" t="s">
        <v>385</v>
      </c>
    </row>
  </sheetData>
  <hyperlinks>
    <hyperlink ref="A27" r:id="rId1" display="https://w3c.github.io/maturity-model/" xr:uid="{2ADEBDD2-7082-4FCA-A490-8AA719BA1532}"/>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1"/>
  <sheetViews>
    <sheetView zoomScale="110" zoomScaleNormal="110" workbookViewId="0">
      <selection activeCell="B17" sqref="B17"/>
    </sheetView>
  </sheetViews>
  <sheetFormatPr defaultColWidth="10.85546875" defaultRowHeight="12.75"/>
  <cols>
    <col min="1" max="1" width="16.85546875" style="65" customWidth="1"/>
    <col min="2" max="2" width="17.7109375" style="65" customWidth="1"/>
    <col min="3" max="3" width="14" style="65" customWidth="1"/>
    <col min="4" max="4" width="14.28515625" style="65" customWidth="1"/>
    <col min="5" max="5" width="13.85546875" style="65" customWidth="1"/>
    <col min="6" max="6" width="16" style="65" customWidth="1"/>
    <col min="7" max="7" width="17" style="65" customWidth="1"/>
    <col min="8" max="8" width="20.5703125" style="65" customWidth="1"/>
    <col min="9" max="9" width="18.42578125" style="65" customWidth="1"/>
    <col min="10" max="10" width="22.140625" style="65" customWidth="1"/>
    <col min="11" max="11" width="10.85546875" style="65"/>
    <col min="12" max="12" width="4.7109375" style="65" customWidth="1"/>
    <col min="13" max="16384" width="10.85546875" style="65"/>
  </cols>
  <sheetData>
    <row r="1" spans="1:10" s="387" customFormat="1" ht="32.1" customHeight="1">
      <c r="A1" s="388" t="s">
        <v>255</v>
      </c>
      <c r="B1" s="389" t="s">
        <v>254</v>
      </c>
      <c r="C1" s="389" t="s">
        <v>253</v>
      </c>
      <c r="D1" s="389" t="s">
        <v>252</v>
      </c>
      <c r="E1" s="389" t="s">
        <v>251</v>
      </c>
      <c r="F1" s="390" t="s">
        <v>250</v>
      </c>
      <c r="G1" s="390" t="s">
        <v>262</v>
      </c>
      <c r="H1" s="389" t="s">
        <v>357</v>
      </c>
      <c r="I1" s="389" t="s">
        <v>263</v>
      </c>
      <c r="J1" s="389" t="s">
        <v>292</v>
      </c>
    </row>
    <row r="2" spans="1:10" ht="15.75">
      <c r="A2" s="127" t="s">
        <v>247</v>
      </c>
      <c r="B2" s="373">
        <f>'3.4 ICT Dev Life Cycle'!B44</f>
        <v>0</v>
      </c>
      <c r="C2" s="216">
        <f>'3.4 ICT Dev Life Cycle'!D44</f>
        <v>0</v>
      </c>
      <c r="D2" s="216">
        <f>'3.4 ICT Dev Life Cycle'!F44</f>
        <v>0</v>
      </c>
      <c r="E2" s="216">
        <f>'3.4 ICT Dev Life Cycle'!H44</f>
        <v>0</v>
      </c>
      <c r="F2" s="216">
        <f>'3.4 ICT Dev Life Cycle'!J44</f>
        <v>0</v>
      </c>
      <c r="G2" s="217">
        <f>'3.4 ICT Dev Life Cycle'!L44</f>
        <v>0</v>
      </c>
      <c r="H2" s="132">
        <f>'3.4 ICT Dev Life Cycle'!$B$1</f>
        <v>27</v>
      </c>
      <c r="I2" s="132">
        <f>'3.4 ICT Dev Life Cycle'!$L$43</f>
        <v>0</v>
      </c>
      <c r="J2" s="218">
        <f>'3.4 ICT Dev Life Cycle'!$J$43</f>
        <v>0</v>
      </c>
    </row>
    <row r="3" spans="1:10" ht="15.75">
      <c r="A3" s="127" t="s">
        <v>169</v>
      </c>
      <c r="B3" s="373">
        <f>'3.6 Procurement'!B34</f>
        <v>0</v>
      </c>
      <c r="C3" s="216">
        <f>'3.6 Procurement'!D34</f>
        <v>0</v>
      </c>
      <c r="D3" s="216">
        <f>'3.6 Procurement'!F34</f>
        <v>0</v>
      </c>
      <c r="E3" s="216">
        <f>'3.6 Procurement'!H34</f>
        <v>0</v>
      </c>
      <c r="F3" s="216">
        <f>'3.6 Procurement'!J34</f>
        <v>0</v>
      </c>
      <c r="G3" s="217">
        <f>'3.6 Procurement'!L34</f>
        <v>0</v>
      </c>
      <c r="H3" s="132">
        <f>'3.6 Procurement'!$B$1</f>
        <v>18</v>
      </c>
      <c r="I3" s="132">
        <f>'3.6 Procurement'!$L$33</f>
        <v>0</v>
      </c>
      <c r="J3" s="218">
        <f>'3.6 Procurement'!$J$33</f>
        <v>0</v>
      </c>
    </row>
    <row r="4" spans="1:10" ht="15.75">
      <c r="A4" s="112" t="s">
        <v>249</v>
      </c>
      <c r="B4" s="373">
        <f>'3.1 Communications'!B55</f>
        <v>0</v>
      </c>
      <c r="C4" s="216">
        <f>'3.1 Communications'!D55</f>
        <v>0</v>
      </c>
      <c r="D4" s="216">
        <f>'3.1 Communications'!F55</f>
        <v>0</v>
      </c>
      <c r="E4" s="216">
        <f>'3.1 Communications'!H55</f>
        <v>0</v>
      </c>
      <c r="F4" s="216">
        <f>'3.1 Communications'!J55</f>
        <v>0</v>
      </c>
      <c r="G4" s="217">
        <f>'3.1 Communications'!$L$55</f>
        <v>0</v>
      </c>
      <c r="H4" s="132">
        <f>'3.1 Communications'!$B$1</f>
        <v>36</v>
      </c>
      <c r="I4" s="132">
        <f>'3.1 Communications'!$L$54</f>
        <v>0</v>
      </c>
      <c r="J4" s="218">
        <f>'3.1 Communications'!$J$54</f>
        <v>0</v>
      </c>
    </row>
    <row r="5" spans="1:10" ht="15.75">
      <c r="A5" s="127" t="s">
        <v>248</v>
      </c>
      <c r="B5" s="373">
        <f>'3.2 Knowledge&amp;Skills'!B30</f>
        <v>0</v>
      </c>
      <c r="C5" s="216">
        <f>'3.2 Knowledge&amp;Skills'!D30</f>
        <v>0</v>
      </c>
      <c r="D5" s="216">
        <f>'3.2 Knowledge&amp;Skills'!F30</f>
        <v>0</v>
      </c>
      <c r="E5" s="216">
        <f>'3.2 Knowledge&amp;Skills'!H30</f>
        <v>0</v>
      </c>
      <c r="F5" s="216">
        <f>'3.2 Knowledge&amp;Skills'!J30</f>
        <v>0</v>
      </c>
      <c r="G5" s="217">
        <f>'3.2 Knowledge&amp;Skills'!L30</f>
        <v>0</v>
      </c>
      <c r="H5" s="132">
        <f>'3.2 Knowledge&amp;Skills'!$B$1</f>
        <v>15</v>
      </c>
      <c r="I5" s="132">
        <f>'3.2 Knowledge&amp;Skills'!$L$29</f>
        <v>0</v>
      </c>
      <c r="J5" s="218">
        <f>'3.2 Knowledge&amp;Skills'!$J$29</f>
        <v>0</v>
      </c>
    </row>
    <row r="6" spans="1:10" ht="15.75">
      <c r="A6" s="112" t="s">
        <v>81</v>
      </c>
      <c r="B6" s="373">
        <f>'3.3 Support'!B48</f>
        <v>0</v>
      </c>
      <c r="C6" s="216">
        <f>'3.3 Support'!D48</f>
        <v>0</v>
      </c>
      <c r="D6" s="216">
        <f>'3.3 Support'!F48</f>
        <v>0</v>
      </c>
      <c r="E6" s="216">
        <f>'3.3 Support'!H48</f>
        <v>0</v>
      </c>
      <c r="F6" s="216">
        <f>'3.3 Support'!J48</f>
        <v>0</v>
      </c>
      <c r="G6" s="217">
        <f>'3.3 Support'!L48</f>
        <v>0</v>
      </c>
      <c r="H6" s="132">
        <f>'3.3 Support'!$B$1</f>
        <v>31</v>
      </c>
      <c r="I6" s="132">
        <f>'3.3 Support'!$L$47</f>
        <v>0</v>
      </c>
      <c r="J6" s="218">
        <f>'3.3 Support'!$J$47</f>
        <v>0</v>
      </c>
    </row>
    <row r="7" spans="1:10" ht="15.75">
      <c r="A7" s="112" t="s">
        <v>191</v>
      </c>
      <c r="B7" s="373">
        <f>'3.7 Culture'!B27</f>
        <v>0</v>
      </c>
      <c r="C7" s="216">
        <f>'3.7 Culture'!D27</f>
        <v>0</v>
      </c>
      <c r="D7" s="216">
        <f>'3.7 Culture'!F27</f>
        <v>0</v>
      </c>
      <c r="E7" s="216">
        <f>'3.7 Culture'!H27</f>
        <v>0</v>
      </c>
      <c r="F7" s="216">
        <f>'3.7 Culture'!J27</f>
        <v>0</v>
      </c>
      <c r="G7" s="217">
        <f>'3.7 Culture'!L27</f>
        <v>0</v>
      </c>
      <c r="H7" s="132">
        <f>'3.7 Culture'!$B$1</f>
        <v>15</v>
      </c>
      <c r="I7" s="132">
        <f>'3.7 Culture'!$L$26</f>
        <v>0</v>
      </c>
      <c r="J7" s="218">
        <f>'3.7 Culture'!$J$26</f>
        <v>0</v>
      </c>
    </row>
    <row r="8" spans="1:10" ht="16.5" thickBot="1">
      <c r="A8" s="112" t="s">
        <v>143</v>
      </c>
      <c r="B8" s="373">
        <f>'3.5 Personnel'!B29</f>
        <v>0</v>
      </c>
      <c r="C8" s="376">
        <f>'3.5 Personnel'!D29</f>
        <v>0</v>
      </c>
      <c r="D8" s="376">
        <f>'3.5 Personnel'!F29</f>
        <v>0</v>
      </c>
      <c r="E8" s="376">
        <f>'3.5 Personnel'!H29</f>
        <v>0</v>
      </c>
      <c r="F8" s="376">
        <f>'3.5 Personnel'!J29</f>
        <v>0</v>
      </c>
      <c r="G8" s="377">
        <f>'3.5 Personnel'!L29</f>
        <v>0</v>
      </c>
      <c r="H8" s="378">
        <f>'3.5 Personnel'!$B$1</f>
        <v>13</v>
      </c>
      <c r="I8" s="378">
        <f>'3.5 Personnel'!$L$28</f>
        <v>0</v>
      </c>
      <c r="J8" s="379">
        <f>'3.5 Personnel'!$J$28</f>
        <v>0</v>
      </c>
    </row>
    <row r="9" spans="1:10" s="386" customFormat="1" ht="15.95" customHeight="1">
      <c r="A9" s="382" t="s">
        <v>358</v>
      </c>
      <c r="B9" s="381">
        <f t="shared" ref="B9:G9" si="0">AVERAGE(B2:B8)</f>
        <v>0</v>
      </c>
      <c r="C9" s="380">
        <f t="shared" si="0"/>
        <v>0</v>
      </c>
      <c r="D9" s="380">
        <f t="shared" si="0"/>
        <v>0</v>
      </c>
      <c r="E9" s="380">
        <f t="shared" si="0"/>
        <v>0</v>
      </c>
      <c r="F9" s="380">
        <f t="shared" si="0"/>
        <v>0</v>
      </c>
      <c r="G9" s="380">
        <f t="shared" si="0"/>
        <v>0</v>
      </c>
      <c r="H9" s="383">
        <f>SUM(H2:H8)</f>
        <v>155</v>
      </c>
      <c r="I9" s="384">
        <f>SUM(I2:I8)</f>
        <v>0</v>
      </c>
      <c r="J9" s="385">
        <f>SUM(J2:J8)</f>
        <v>0</v>
      </c>
    </row>
    <row r="10" spans="1:10" ht="48.75" customHeight="1">
      <c r="A10" s="374" t="s">
        <v>293</v>
      </c>
      <c r="B10" s="375">
        <f>IF((I9=0),0,J9/I9)</f>
        <v>0</v>
      </c>
      <c r="C10" s="374" t="s">
        <v>294</v>
      </c>
    </row>
    <row r="11" spans="1:10" ht="109.5" customHeight="1"/>
  </sheetData>
  <hyperlinks>
    <hyperlink ref="A4" location="'3.1 Communications'!A1" display="Communication" xr:uid="{FEC5581A-0317-5E48-A41A-93758E4067A5}"/>
    <hyperlink ref="A5" location="'3.2 Knowledge&amp;Skills'!A1" display="Knowledge &amp; Skills" xr:uid="{78304677-C2A1-694D-A816-4D560DB6567D}"/>
    <hyperlink ref="A6" location="'3.3 Support'!A1" display="Support" xr:uid="{6A679E2F-3DA4-EE40-A144-E0458C2D63C6}"/>
    <hyperlink ref="A2" location="'3.4 ICT Dev Life Cycle'!A1" display="ICT Dev. Life Cycle" xr:uid="{8DD60413-F17D-5146-917E-14CBD2882352}"/>
    <hyperlink ref="A8" location="'3.5 Personnel'!A1" display="Personnel" xr:uid="{F86A5973-B123-2443-8AD8-ABFC346D5FFD}"/>
    <hyperlink ref="A3" location="'3.6 Procurement'!A1" display="Procurement" xr:uid="{126846A7-F950-5946-8859-B57090ADAA0B}"/>
    <hyperlink ref="A7" location="'3.7 Culture'!A1" display="Culture" xr:uid="{AFD39253-45A5-4949-87CE-4F0046097A92}"/>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defaultColWidth="12.7109375" defaultRowHeight="20.25"/>
  <cols>
    <col min="1" max="1" width="47" style="150" customWidth="1"/>
    <col min="2" max="2" width="2.7109375" style="139" customWidth="1"/>
    <col min="3" max="3" width="66.7109375" style="198" customWidth="1"/>
    <col min="4" max="4" width="47.85546875" style="183" customWidth="1"/>
    <col min="5" max="5" width="50.42578125" style="139" customWidth="1"/>
    <col min="6" max="7" width="30.7109375" style="139" customWidth="1"/>
    <col min="8" max="26" width="38.7109375" style="139" customWidth="1"/>
    <col min="27" max="16384" width="12.7109375" style="139"/>
  </cols>
  <sheetData>
    <row r="1" spans="1:5" s="136" customFormat="1" ht="44.25" customHeight="1">
      <c r="A1" s="137" t="s">
        <v>0</v>
      </c>
      <c r="C1" s="185"/>
      <c r="D1" s="167"/>
      <c r="E1" s="138"/>
    </row>
    <row r="2" spans="1:5" s="160" customFormat="1" ht="45.95" customHeight="1">
      <c r="A2" s="159" t="s">
        <v>286</v>
      </c>
      <c r="C2" s="162" t="s">
        <v>1</v>
      </c>
      <c r="D2" s="168" t="s">
        <v>257</v>
      </c>
      <c r="E2" s="161"/>
    </row>
    <row r="3" spans="1:5" s="160" customFormat="1" ht="75" customHeight="1">
      <c r="A3" s="166" t="s">
        <v>287</v>
      </c>
      <c r="C3" s="162" t="s">
        <v>2</v>
      </c>
      <c r="D3" s="168"/>
      <c r="E3" s="161"/>
    </row>
    <row r="4" spans="1:5" s="142" customFormat="1" ht="78.95" customHeight="1">
      <c r="A4" s="151" t="s">
        <v>278</v>
      </c>
      <c r="B4" s="139"/>
      <c r="C4" s="186"/>
      <c r="D4" s="169"/>
      <c r="E4" s="141"/>
    </row>
    <row r="5" spans="1:5" ht="21.95" customHeight="1">
      <c r="C5" s="187" t="s">
        <v>7</v>
      </c>
      <c r="D5" s="170" t="s">
        <v>271</v>
      </c>
      <c r="E5" s="184" t="s">
        <v>277</v>
      </c>
    </row>
    <row r="6" spans="1:5" ht="126">
      <c r="A6" s="152" t="s">
        <v>280</v>
      </c>
      <c r="C6" s="188" t="s">
        <v>8</v>
      </c>
      <c r="D6" s="171" t="s">
        <v>9</v>
      </c>
      <c r="E6" s="143"/>
    </row>
    <row r="7" spans="1:5" ht="90">
      <c r="A7" s="153" t="s">
        <v>279</v>
      </c>
      <c r="C7" s="189" t="s">
        <v>11</v>
      </c>
      <c r="D7" s="172" t="s">
        <v>268</v>
      </c>
      <c r="E7" s="143" t="s">
        <v>289</v>
      </c>
    </row>
    <row r="8" spans="1:5" ht="60.75">
      <c r="A8" s="139"/>
      <c r="C8" s="189" t="s">
        <v>12</v>
      </c>
      <c r="D8" s="173" t="s">
        <v>270</v>
      </c>
      <c r="E8" s="143"/>
    </row>
    <row r="9" spans="1:5" ht="144">
      <c r="A9" s="154" t="s">
        <v>281</v>
      </c>
      <c r="C9" s="189" t="s">
        <v>13</v>
      </c>
      <c r="D9" s="173" t="s">
        <v>270</v>
      </c>
      <c r="E9" s="143"/>
    </row>
    <row r="10" spans="1:5" ht="162">
      <c r="A10" s="155" t="s">
        <v>283</v>
      </c>
      <c r="C10" s="189" t="s">
        <v>14</v>
      </c>
      <c r="D10" s="172" t="s">
        <v>268</v>
      </c>
      <c r="E10" s="143"/>
    </row>
    <row r="11" spans="1:5" ht="21">
      <c r="A11" s="156" t="s">
        <v>282</v>
      </c>
      <c r="C11" s="190" t="s">
        <v>15</v>
      </c>
      <c r="D11" s="174"/>
      <c r="E11" s="143"/>
    </row>
    <row r="12" spans="1:5">
      <c r="A12" s="139"/>
      <c r="C12" s="191" t="s">
        <v>16</v>
      </c>
      <c r="D12" s="175"/>
      <c r="E12" s="143"/>
    </row>
    <row r="13" spans="1:5" ht="90">
      <c r="A13" s="157" t="s">
        <v>284</v>
      </c>
      <c r="C13" s="189" t="s">
        <v>18</v>
      </c>
      <c r="D13" s="176" t="s">
        <v>269</v>
      </c>
      <c r="E13" s="143"/>
    </row>
    <row r="14" spans="1:5" ht="108">
      <c r="A14" s="158" t="s">
        <v>285</v>
      </c>
      <c r="C14" s="189" t="s">
        <v>19</v>
      </c>
      <c r="D14" s="177" t="s">
        <v>267</v>
      </c>
      <c r="E14" s="143"/>
    </row>
    <row r="15" spans="1:5" ht="40.5">
      <c r="C15" s="189" t="s">
        <v>20</v>
      </c>
      <c r="D15" s="172" t="s">
        <v>268</v>
      </c>
      <c r="E15" s="143"/>
    </row>
    <row r="16" spans="1:5">
      <c r="C16" s="189" t="s">
        <v>21</v>
      </c>
      <c r="D16" s="172" t="s">
        <v>268</v>
      </c>
      <c r="E16" s="143"/>
    </row>
    <row r="17" spans="3:5">
      <c r="C17" s="189" t="s">
        <v>22</v>
      </c>
      <c r="D17" s="172" t="s">
        <v>268</v>
      </c>
      <c r="E17" s="143"/>
    </row>
    <row r="18" spans="3:5">
      <c r="C18" s="189" t="s">
        <v>23</v>
      </c>
      <c r="D18" s="173" t="s">
        <v>270</v>
      </c>
      <c r="E18" s="143"/>
    </row>
    <row r="19" spans="3:5" ht="40.5">
      <c r="C19" s="189" t="s">
        <v>24</v>
      </c>
      <c r="D19" s="176" t="s">
        <v>269</v>
      </c>
      <c r="E19" s="143"/>
    </row>
    <row r="20" spans="3:5" ht="60.75">
      <c r="C20" s="189" t="s">
        <v>25</v>
      </c>
      <c r="D20" s="173" t="s">
        <v>270</v>
      </c>
      <c r="E20" s="143"/>
    </row>
    <row r="21" spans="3:5" ht="40.5">
      <c r="C21" s="189" t="s">
        <v>26</v>
      </c>
      <c r="D21" s="176" t="s">
        <v>269</v>
      </c>
      <c r="E21" s="143"/>
    </row>
    <row r="22" spans="3:5" ht="101.25">
      <c r="C22" s="189" t="s">
        <v>27</v>
      </c>
      <c r="D22" s="177" t="s">
        <v>267</v>
      </c>
      <c r="E22" s="143"/>
    </row>
    <row r="23" spans="3:5" ht="60.75">
      <c r="C23" s="189" t="s">
        <v>28</v>
      </c>
      <c r="D23" s="173" t="s">
        <v>270</v>
      </c>
      <c r="E23" s="143"/>
    </row>
    <row r="24" spans="3:5" ht="60.75">
      <c r="C24" s="189" t="s">
        <v>29</v>
      </c>
      <c r="D24" s="176" t="s">
        <v>269</v>
      </c>
      <c r="E24" s="143"/>
    </row>
    <row r="25" spans="3:5" ht="40.5">
      <c r="C25" s="189" t="s">
        <v>30</v>
      </c>
      <c r="D25" s="173" t="s">
        <v>270</v>
      </c>
      <c r="E25" s="143"/>
    </row>
    <row r="26" spans="3:5">
      <c r="C26" s="189" t="s">
        <v>31</v>
      </c>
      <c r="D26" s="172" t="s">
        <v>268</v>
      </c>
      <c r="E26" s="143"/>
    </row>
    <row r="27" spans="3:5">
      <c r="C27" s="189" t="s">
        <v>32</v>
      </c>
      <c r="D27" s="172" t="s">
        <v>268</v>
      </c>
      <c r="E27" s="143"/>
    </row>
    <row r="28" spans="3:5">
      <c r="C28" s="189" t="s">
        <v>33</v>
      </c>
      <c r="D28" s="172" t="s">
        <v>268</v>
      </c>
      <c r="E28" s="143"/>
    </row>
    <row r="29" spans="3:5" ht="40.5">
      <c r="C29" s="189" t="s">
        <v>34</v>
      </c>
      <c r="D29" s="173" t="s">
        <v>270</v>
      </c>
      <c r="E29" s="143"/>
    </row>
    <row r="30" spans="3:5">
      <c r="C30" s="189" t="s">
        <v>35</v>
      </c>
      <c r="D30" s="176" t="s">
        <v>269</v>
      </c>
      <c r="E30" s="143"/>
    </row>
    <row r="31" spans="3:5">
      <c r="C31" s="192" t="s">
        <v>36</v>
      </c>
      <c r="D31" s="178"/>
      <c r="E31" s="143"/>
    </row>
    <row r="32" spans="3:5">
      <c r="C32" s="189" t="s">
        <v>37</v>
      </c>
      <c r="D32" s="176" t="s">
        <v>269</v>
      </c>
      <c r="E32" s="143"/>
    </row>
    <row r="33" spans="3:5" ht="60.75">
      <c r="C33" s="189" t="s">
        <v>38</v>
      </c>
      <c r="D33" s="176" t="s">
        <v>269</v>
      </c>
      <c r="E33" s="143"/>
    </row>
    <row r="34" spans="3:5" ht="40.5">
      <c r="C34" s="189" t="s">
        <v>39</v>
      </c>
      <c r="D34" s="177" t="s">
        <v>267</v>
      </c>
      <c r="E34" s="143"/>
    </row>
    <row r="35" spans="3:5">
      <c r="C35" s="192" t="s">
        <v>40</v>
      </c>
      <c r="D35" s="176" t="s">
        <v>269</v>
      </c>
      <c r="E35" s="143"/>
    </row>
    <row r="36" spans="3:5" ht="40.5">
      <c r="C36" s="189" t="s">
        <v>41</v>
      </c>
      <c r="D36" s="172" t="s">
        <v>268</v>
      </c>
      <c r="E36" s="143"/>
    </row>
    <row r="37" spans="3:5" ht="60.75">
      <c r="C37" s="189" t="s">
        <v>42</v>
      </c>
      <c r="D37" s="173" t="s">
        <v>270</v>
      </c>
      <c r="E37" s="143"/>
    </row>
    <row r="38" spans="3:5" ht="40.5">
      <c r="C38" s="189" t="s">
        <v>43</v>
      </c>
      <c r="D38" s="176" t="s">
        <v>269</v>
      </c>
      <c r="E38" s="143"/>
    </row>
    <row r="39" spans="3:5" ht="40.5">
      <c r="C39" s="189" t="s">
        <v>44</v>
      </c>
      <c r="D39" s="173" t="s">
        <v>270</v>
      </c>
      <c r="E39" s="143"/>
    </row>
    <row r="40" spans="3:5" ht="40.5">
      <c r="C40" s="189" t="s">
        <v>45</v>
      </c>
      <c r="D40" s="176" t="s">
        <v>269</v>
      </c>
      <c r="E40" s="143"/>
    </row>
    <row r="41" spans="3:5" ht="40.5">
      <c r="C41" s="189" t="s">
        <v>46</v>
      </c>
      <c r="D41" s="173" t="s">
        <v>270</v>
      </c>
      <c r="E41" s="143"/>
    </row>
    <row r="42" spans="3:5" s="144" customFormat="1">
      <c r="C42" s="189" t="s">
        <v>47</v>
      </c>
      <c r="D42" s="176" t="s">
        <v>269</v>
      </c>
      <c r="E42" s="143"/>
    </row>
    <row r="43" spans="3:5" ht="81">
      <c r="C43" s="193" t="s">
        <v>48</v>
      </c>
      <c r="D43" s="179"/>
      <c r="E43" s="143"/>
    </row>
    <row r="44" spans="3:5">
      <c r="C44" s="189" t="s">
        <v>49</v>
      </c>
      <c r="D44" s="172" t="s">
        <v>268</v>
      </c>
      <c r="E44" s="143"/>
    </row>
    <row r="45" spans="3:5">
      <c r="C45" s="189" t="s">
        <v>50</v>
      </c>
      <c r="D45" s="176" t="s">
        <v>269</v>
      </c>
      <c r="E45" s="143"/>
    </row>
    <row r="46" spans="3:5" ht="40.5">
      <c r="C46" s="189" t="s">
        <v>51</v>
      </c>
      <c r="D46" s="173" t="s">
        <v>270</v>
      </c>
      <c r="E46" s="143"/>
    </row>
    <row r="47" spans="3:5" ht="40.5">
      <c r="C47" s="192" t="s">
        <v>52</v>
      </c>
      <c r="D47" s="178"/>
      <c r="E47" s="143"/>
    </row>
    <row r="48" spans="3:5" ht="68.099999999999994" customHeight="1">
      <c r="C48" s="189" t="s">
        <v>53</v>
      </c>
      <c r="D48" s="172" t="s">
        <v>268</v>
      </c>
      <c r="E48" s="143"/>
    </row>
    <row r="49" spans="3:5" ht="15.75" customHeight="1">
      <c r="C49" s="194"/>
      <c r="D49" s="180" t="s">
        <v>260</v>
      </c>
      <c r="E49" s="145" t="s">
        <v>276</v>
      </c>
    </row>
    <row r="50" spans="3:5" ht="33" customHeight="1">
      <c r="C50" s="195" t="s">
        <v>259</v>
      </c>
      <c r="D50" s="181">
        <f>+D53+D54+D55+D56</f>
        <v>36</v>
      </c>
      <c r="E50" s="164">
        <f>+E53+E54+E55+E56</f>
        <v>1</v>
      </c>
    </row>
    <row r="51" spans="3:5" s="146" customFormat="1" ht="33" customHeight="1">
      <c r="C51" s="182"/>
      <c r="D51" s="182"/>
    </row>
    <row r="52" spans="3:5" ht="39" customHeight="1">
      <c r="C52" s="196"/>
      <c r="D52" s="165" t="s">
        <v>288</v>
      </c>
      <c r="E52" s="147" t="s">
        <v>261</v>
      </c>
    </row>
    <row r="53" spans="3:5" ht="33" customHeight="1">
      <c r="C53" s="197" t="s">
        <v>272</v>
      </c>
      <c r="D53" s="148">
        <v>3</v>
      </c>
      <c r="E53" s="163">
        <f>+D53/36</f>
        <v>8.3333333333333329E-2</v>
      </c>
    </row>
    <row r="54" spans="3:5" ht="38.1" customHeight="1">
      <c r="C54" s="197" t="s">
        <v>273</v>
      </c>
      <c r="D54" s="149">
        <v>11</v>
      </c>
      <c r="E54" s="163">
        <f t="shared" ref="E54:E56" si="0">+D54/36</f>
        <v>0.30555555555555558</v>
      </c>
    </row>
    <row r="55" spans="3:5" ht="27.95" customHeight="1">
      <c r="C55" s="197" t="s">
        <v>274</v>
      </c>
      <c r="D55" s="149">
        <v>11</v>
      </c>
      <c r="E55" s="163">
        <f t="shared" si="0"/>
        <v>0.30555555555555558</v>
      </c>
    </row>
    <row r="56" spans="3:5" ht="32.1" customHeight="1">
      <c r="C56" s="197" t="s">
        <v>275</v>
      </c>
      <c r="D56" s="149">
        <v>11</v>
      </c>
      <c r="E56" s="163">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L68"/>
  <sheetViews>
    <sheetView zoomScale="80" zoomScaleNormal="80" workbookViewId="0">
      <pane xSplit="1" ySplit="3" topLeftCell="B6" activePane="bottomRight" state="frozen"/>
      <selection pane="topRight" activeCell="B1" sqref="B1"/>
      <selection pane="bottomLeft" activeCell="A7" sqref="A7"/>
      <selection pane="bottomRight" activeCell="A4" sqref="A4"/>
    </sheetView>
  </sheetViews>
  <sheetFormatPr defaultColWidth="12.7109375" defaultRowHeight="15" customHeight="1"/>
  <cols>
    <col min="1" max="1" width="66" style="65" customWidth="1"/>
    <col min="2" max="2" width="17.140625" style="65" customWidth="1"/>
    <col min="3" max="3" width="26" style="65" customWidth="1"/>
    <col min="4" max="4" width="9.42578125" style="65" customWidth="1"/>
    <col min="5" max="5" width="28.5703125" style="65" customWidth="1"/>
    <col min="6" max="6" width="9.7109375" style="65" customWidth="1"/>
    <col min="7" max="7" width="26.42578125" style="65" customWidth="1"/>
    <col min="8" max="8" width="8.140625" style="65" customWidth="1"/>
    <col min="9" max="9" width="25.140625" style="65" customWidth="1"/>
    <col min="10" max="10" width="11" style="65" customWidth="1"/>
    <col min="11" max="11" width="27.42578125" style="65" customWidth="1"/>
    <col min="12" max="30" width="38.7109375" style="65" customWidth="1"/>
    <col min="31" max="31" width="12.7109375" style="65" customWidth="1"/>
    <col min="32" max="16384" width="12.7109375" style="65"/>
  </cols>
  <sheetData>
    <row r="1" spans="1:12" ht="29.25" customHeight="1">
      <c r="A1" s="66" t="s">
        <v>221</v>
      </c>
      <c r="B1" s="67">
        <f>SUM(B57-D54-F54-H54-J54-B54)</f>
        <v>36</v>
      </c>
      <c r="C1" s="67"/>
      <c r="D1" s="66"/>
      <c r="E1" s="66"/>
      <c r="F1" s="68"/>
      <c r="G1" s="68"/>
      <c r="H1" s="68"/>
      <c r="I1" s="68"/>
      <c r="J1" s="66"/>
      <c r="K1" s="66"/>
      <c r="L1" s="304"/>
    </row>
    <row r="2" spans="1:12" s="232" customFormat="1" ht="29.1" customHeight="1">
      <c r="A2" s="228"/>
      <c r="B2" s="284" t="s">
        <v>356</v>
      </c>
      <c r="C2" s="228"/>
      <c r="D2" s="264" t="s">
        <v>303</v>
      </c>
      <c r="E2" s="229"/>
      <c r="F2" s="230" t="s">
        <v>304</v>
      </c>
      <c r="H2" s="264" t="s">
        <v>305</v>
      </c>
      <c r="I2" s="229"/>
      <c r="J2" s="265" t="s">
        <v>306</v>
      </c>
      <c r="L2" s="304"/>
    </row>
    <row r="3" spans="1:12" s="232" customFormat="1" ht="29.1" customHeight="1">
      <c r="A3" s="228"/>
      <c r="B3" s="228" t="s">
        <v>9</v>
      </c>
      <c r="C3" s="228" t="s">
        <v>355</v>
      </c>
      <c r="D3" s="264" t="s">
        <v>9</v>
      </c>
      <c r="E3" s="229" t="s">
        <v>10</v>
      </c>
      <c r="F3" s="264" t="s">
        <v>9</v>
      </c>
      <c r="G3" s="229" t="s">
        <v>10</v>
      </c>
      <c r="H3" s="264" t="s">
        <v>9</v>
      </c>
      <c r="I3" s="229" t="s">
        <v>10</v>
      </c>
      <c r="J3" s="264" t="s">
        <v>9</v>
      </c>
      <c r="K3" s="248" t="s">
        <v>10</v>
      </c>
      <c r="L3" s="304"/>
    </row>
    <row r="4" spans="1:12" ht="169.5" customHeight="1">
      <c r="A4" s="73" t="s">
        <v>344</v>
      </c>
      <c r="B4" s="262"/>
      <c r="C4" s="262"/>
      <c r="E4" s="103" t="s">
        <v>240</v>
      </c>
      <c r="F4" s="8"/>
      <c r="G4" s="8" t="s">
        <v>241</v>
      </c>
      <c r="I4" s="8" t="s">
        <v>242</v>
      </c>
      <c r="K4" s="50" t="s">
        <v>243</v>
      </c>
      <c r="L4" s="307"/>
    </row>
    <row r="5" spans="1:12" ht="15.75">
      <c r="A5" s="70" t="s">
        <v>307</v>
      </c>
      <c r="B5" s="71"/>
      <c r="C5" s="71"/>
      <c r="D5" s="266" t="s">
        <v>308</v>
      </c>
      <c r="E5" s="71"/>
      <c r="F5" s="267" t="s">
        <v>309</v>
      </c>
      <c r="G5" s="72"/>
      <c r="H5" s="266" t="s">
        <v>310</v>
      </c>
      <c r="I5" s="71"/>
      <c r="J5" s="268" t="s">
        <v>311</v>
      </c>
      <c r="K5" s="71"/>
      <c r="L5" s="307"/>
    </row>
    <row r="6" spans="1:12" ht="126" customHeight="1">
      <c r="A6" s="73" t="s">
        <v>345</v>
      </c>
      <c r="B6" s="262"/>
      <c r="C6" s="262"/>
      <c r="E6" s="74" t="s">
        <v>3</v>
      </c>
      <c r="G6" s="75" t="s">
        <v>4</v>
      </c>
      <c r="I6" s="75" t="s">
        <v>5</v>
      </c>
      <c r="K6" s="299" t="s">
        <v>6</v>
      </c>
      <c r="L6" s="307"/>
    </row>
    <row r="7" spans="1:12" ht="36" customHeight="1">
      <c r="A7" s="70" t="s">
        <v>7</v>
      </c>
      <c r="B7" s="271" t="s">
        <v>254</v>
      </c>
      <c r="C7" s="287"/>
      <c r="D7" s="286" t="s">
        <v>312</v>
      </c>
      <c r="E7" s="76"/>
      <c r="F7" s="225" t="s">
        <v>313</v>
      </c>
      <c r="G7" s="76"/>
      <c r="H7" s="225" t="s">
        <v>314</v>
      </c>
      <c r="I7" s="76"/>
      <c r="J7" s="225" t="s">
        <v>315</v>
      </c>
      <c r="K7" s="76"/>
      <c r="L7" s="308"/>
    </row>
    <row r="8" spans="1:12" ht="15.75">
      <c r="A8" s="472" t="s">
        <v>8</v>
      </c>
      <c r="B8" s="443" t="s">
        <v>9</v>
      </c>
      <c r="C8" s="444" t="s">
        <v>355</v>
      </c>
      <c r="D8" s="464" t="s">
        <v>9</v>
      </c>
      <c r="E8" s="445" t="s">
        <v>10</v>
      </c>
      <c r="F8" s="445" t="s">
        <v>9</v>
      </c>
      <c r="G8" s="445" t="s">
        <v>10</v>
      </c>
      <c r="H8" s="445" t="s">
        <v>9</v>
      </c>
      <c r="I8" s="445" t="s">
        <v>10</v>
      </c>
      <c r="J8" s="445" t="s">
        <v>9</v>
      </c>
      <c r="K8" s="446" t="s">
        <v>10</v>
      </c>
      <c r="L8" s="308"/>
    </row>
    <row r="9" spans="1:12" ht="15.75">
      <c r="A9" s="100" t="s">
        <v>11</v>
      </c>
      <c r="B9" s="285"/>
      <c r="C9" s="272"/>
      <c r="D9" s="269"/>
      <c r="E9" s="77"/>
      <c r="F9" s="78"/>
      <c r="G9" s="78"/>
      <c r="H9" s="79"/>
      <c r="I9" s="79"/>
      <c r="J9" s="80"/>
      <c r="K9" s="363"/>
      <c r="L9" s="308"/>
    </row>
    <row r="10" spans="1:12" ht="30">
      <c r="A10" s="100" t="s">
        <v>12</v>
      </c>
      <c r="B10" s="285"/>
      <c r="C10" s="272"/>
      <c r="D10" s="269"/>
      <c r="E10" s="77"/>
      <c r="F10" s="78"/>
      <c r="G10" s="78"/>
      <c r="H10" s="79"/>
      <c r="I10" s="79"/>
      <c r="J10" s="80"/>
      <c r="K10" s="363"/>
      <c r="L10" s="308"/>
    </row>
    <row r="11" spans="1:12" ht="45">
      <c r="A11" s="100" t="s">
        <v>13</v>
      </c>
      <c r="B11" s="285"/>
      <c r="C11" s="272"/>
      <c r="D11" s="269"/>
      <c r="E11" s="77"/>
      <c r="F11" s="78"/>
      <c r="G11" s="78"/>
      <c r="H11" s="79"/>
      <c r="I11" s="79"/>
      <c r="J11" s="80"/>
      <c r="K11" s="363"/>
      <c r="L11" s="308"/>
    </row>
    <row r="12" spans="1:12" ht="30">
      <c r="A12" s="100" t="s">
        <v>14</v>
      </c>
      <c r="B12" s="285"/>
      <c r="C12" s="272"/>
      <c r="D12" s="269"/>
      <c r="E12" s="77"/>
      <c r="F12" s="78"/>
      <c r="G12" s="78"/>
      <c r="H12" s="79"/>
      <c r="I12" s="79"/>
      <c r="J12" s="80"/>
      <c r="K12" s="363"/>
      <c r="L12" s="308"/>
    </row>
    <row r="13" spans="1:12" ht="15.75">
      <c r="A13" s="457" t="s">
        <v>15</v>
      </c>
      <c r="B13" s="456"/>
      <c r="C13" s="457"/>
      <c r="D13" s="458"/>
      <c r="E13" s="459"/>
      <c r="F13" s="459"/>
      <c r="G13" s="459"/>
      <c r="H13" s="459"/>
      <c r="I13" s="459"/>
      <c r="J13" s="459"/>
      <c r="K13" s="460"/>
      <c r="L13" s="308"/>
    </row>
    <row r="14" spans="1:12" ht="15.75">
      <c r="A14" s="431" t="s">
        <v>16</v>
      </c>
      <c r="B14" s="430"/>
      <c r="C14" s="431"/>
      <c r="D14" s="432"/>
      <c r="E14" s="433"/>
      <c r="F14" s="461"/>
      <c r="G14" s="461"/>
      <c r="H14" s="435"/>
      <c r="I14" s="435"/>
      <c r="J14" s="462"/>
      <c r="K14" s="463"/>
      <c r="L14" s="308"/>
    </row>
    <row r="15" spans="1:12" ht="15.75">
      <c r="A15" s="100" t="s">
        <v>343</v>
      </c>
      <c r="B15" s="285"/>
      <c r="C15" s="272"/>
      <c r="D15" s="269"/>
      <c r="E15" s="77"/>
      <c r="F15" s="81"/>
      <c r="G15" s="81"/>
      <c r="H15" s="79"/>
      <c r="I15" s="79"/>
      <c r="J15" s="80"/>
      <c r="K15" s="363"/>
      <c r="L15" s="308"/>
    </row>
    <row r="16" spans="1:12" ht="15.75">
      <c r="A16" s="100" t="s">
        <v>342</v>
      </c>
      <c r="B16" s="285"/>
      <c r="C16" s="272"/>
      <c r="D16" s="269"/>
      <c r="E16" s="77"/>
      <c r="F16" s="81"/>
      <c r="G16" s="81"/>
      <c r="H16" s="79"/>
      <c r="I16" s="79"/>
      <c r="J16" s="80"/>
      <c r="K16" s="363"/>
      <c r="L16" s="308"/>
    </row>
    <row r="17" spans="1:12" ht="15.75">
      <c r="A17" s="100" t="s">
        <v>341</v>
      </c>
      <c r="B17" s="285"/>
      <c r="C17" s="272"/>
      <c r="D17" s="269"/>
      <c r="E17" s="77"/>
      <c r="F17" s="81"/>
      <c r="G17" s="81"/>
      <c r="H17" s="79"/>
      <c r="I17" s="79"/>
      <c r="J17" s="80"/>
      <c r="K17" s="363"/>
      <c r="L17" s="308"/>
    </row>
    <row r="18" spans="1:12" ht="15.75">
      <c r="A18" s="100" t="s">
        <v>340</v>
      </c>
      <c r="B18" s="285"/>
      <c r="C18" s="272"/>
      <c r="D18" s="269"/>
      <c r="E18" s="77"/>
      <c r="F18" s="81"/>
      <c r="G18" s="81"/>
      <c r="H18" s="79"/>
      <c r="I18" s="79"/>
      <c r="J18" s="80"/>
      <c r="K18" s="363"/>
      <c r="L18" s="308"/>
    </row>
    <row r="19" spans="1:12" ht="15.75">
      <c r="A19" s="100" t="s">
        <v>339</v>
      </c>
      <c r="B19" s="285"/>
      <c r="C19" s="272"/>
      <c r="D19" s="269"/>
      <c r="E19" s="77"/>
      <c r="F19" s="81"/>
      <c r="G19" s="81"/>
      <c r="H19" s="79"/>
      <c r="I19" s="79"/>
      <c r="J19" s="80"/>
      <c r="K19" s="363"/>
      <c r="L19" s="308"/>
    </row>
    <row r="20" spans="1:12" s="224" customFormat="1" ht="15.75">
      <c r="A20" s="431" t="s">
        <v>23</v>
      </c>
      <c r="B20" s="430"/>
      <c r="C20" s="431"/>
      <c r="D20" s="432"/>
      <c r="E20" s="433"/>
      <c r="F20" s="461"/>
      <c r="G20" s="461"/>
      <c r="H20" s="435"/>
      <c r="I20" s="435"/>
      <c r="J20" s="436"/>
      <c r="K20" s="437"/>
      <c r="L20" s="308"/>
    </row>
    <row r="21" spans="1:12" ht="30">
      <c r="A21" s="100" t="s">
        <v>338</v>
      </c>
      <c r="B21" s="285"/>
      <c r="C21" s="272"/>
      <c r="D21" s="269"/>
      <c r="E21" s="77"/>
      <c r="F21" s="81"/>
      <c r="G21" s="81"/>
      <c r="H21" s="79"/>
      <c r="I21" s="79"/>
      <c r="J21" s="80"/>
      <c r="K21" s="363"/>
      <c r="L21" s="308"/>
    </row>
    <row r="22" spans="1:12" ht="30">
      <c r="A22" s="100" t="s">
        <v>337</v>
      </c>
      <c r="B22" s="285"/>
      <c r="C22" s="272"/>
      <c r="D22" s="269"/>
      <c r="E22" s="77"/>
      <c r="F22" s="81"/>
      <c r="G22" s="81"/>
      <c r="H22" s="79"/>
      <c r="I22" s="79"/>
      <c r="J22" s="80"/>
      <c r="K22" s="363"/>
      <c r="L22" s="308"/>
    </row>
    <row r="23" spans="1:12" ht="15.75">
      <c r="A23" s="100" t="s">
        <v>336</v>
      </c>
      <c r="B23" s="285"/>
      <c r="C23" s="272"/>
      <c r="D23" s="269"/>
      <c r="E23" s="77"/>
      <c r="F23" s="81"/>
      <c r="G23" s="81"/>
      <c r="H23" s="79"/>
      <c r="I23" s="79"/>
      <c r="J23" s="80"/>
      <c r="K23" s="363"/>
      <c r="L23" s="308"/>
    </row>
    <row r="24" spans="1:12" ht="45">
      <c r="A24" s="100" t="s">
        <v>27</v>
      </c>
      <c r="B24" s="285"/>
      <c r="C24" s="272"/>
      <c r="D24" s="269"/>
      <c r="E24" s="77"/>
      <c r="F24" s="81"/>
      <c r="G24" s="81"/>
      <c r="H24" s="79"/>
      <c r="I24" s="79"/>
      <c r="J24" s="80"/>
      <c r="K24" s="363"/>
      <c r="L24" s="308"/>
    </row>
    <row r="25" spans="1:12" ht="30">
      <c r="A25" s="100" t="s">
        <v>334</v>
      </c>
      <c r="B25" s="285"/>
      <c r="C25" s="272"/>
      <c r="D25" s="269"/>
      <c r="E25" s="77"/>
      <c r="F25" s="81"/>
      <c r="G25" s="81"/>
      <c r="H25" s="79"/>
      <c r="I25" s="79"/>
      <c r="J25" s="80"/>
      <c r="K25" s="363"/>
      <c r="L25" s="308"/>
    </row>
    <row r="26" spans="1:12" ht="30">
      <c r="A26" s="100" t="s">
        <v>335</v>
      </c>
      <c r="B26" s="285"/>
      <c r="C26" s="272"/>
      <c r="D26" s="269"/>
      <c r="E26" s="77"/>
      <c r="F26" s="81"/>
      <c r="G26" s="81"/>
      <c r="H26" s="79"/>
      <c r="I26" s="79"/>
      <c r="J26" s="80"/>
      <c r="K26" s="363"/>
      <c r="L26" s="308"/>
    </row>
    <row r="27" spans="1:12" ht="15.75">
      <c r="A27" s="100" t="s">
        <v>30</v>
      </c>
      <c r="B27" s="285"/>
      <c r="C27" s="272"/>
      <c r="D27" s="269"/>
      <c r="E27" s="77"/>
      <c r="F27" s="81"/>
      <c r="G27" s="81"/>
      <c r="H27" s="79"/>
      <c r="I27" s="79"/>
      <c r="J27" s="80"/>
      <c r="K27" s="363"/>
      <c r="L27" s="308"/>
    </row>
    <row r="28" spans="1:12" ht="15.75">
      <c r="A28" s="100" t="s">
        <v>31</v>
      </c>
      <c r="B28" s="285"/>
      <c r="C28" s="272"/>
      <c r="D28" s="269"/>
      <c r="E28" s="77"/>
      <c r="F28" s="81"/>
      <c r="G28" s="81"/>
      <c r="H28" s="79"/>
      <c r="I28" s="79"/>
      <c r="J28" s="80"/>
      <c r="K28" s="363"/>
      <c r="L28" s="308"/>
    </row>
    <row r="29" spans="1:12" ht="15.75">
      <c r="A29" s="100" t="s">
        <v>32</v>
      </c>
      <c r="B29" s="285"/>
      <c r="C29" s="272"/>
      <c r="D29" s="269"/>
      <c r="E29" s="77"/>
      <c r="F29" s="81"/>
      <c r="G29" s="81"/>
      <c r="H29" s="79"/>
      <c r="I29" s="79"/>
      <c r="J29" s="80"/>
      <c r="K29" s="363"/>
      <c r="L29" s="308"/>
    </row>
    <row r="30" spans="1:12" ht="15.75">
      <c r="A30" s="100" t="s">
        <v>33</v>
      </c>
      <c r="B30" s="285"/>
      <c r="C30" s="272"/>
      <c r="D30" s="269"/>
      <c r="E30" s="77"/>
      <c r="F30" s="81"/>
      <c r="G30" s="81"/>
      <c r="H30" s="79"/>
      <c r="I30" s="79"/>
      <c r="J30" s="80"/>
      <c r="K30" s="363"/>
      <c r="L30" s="308"/>
    </row>
    <row r="31" spans="1:12" ht="30">
      <c r="A31" s="100" t="s">
        <v>34</v>
      </c>
      <c r="B31" s="285"/>
      <c r="C31" s="272"/>
      <c r="D31" s="269"/>
      <c r="E31" s="77"/>
      <c r="F31" s="81"/>
      <c r="G31" s="81"/>
      <c r="H31" s="79"/>
      <c r="I31" s="79"/>
      <c r="J31" s="80"/>
      <c r="K31" s="363"/>
      <c r="L31" s="308"/>
    </row>
    <row r="32" spans="1:12" ht="15.75">
      <c r="A32" s="100" t="s">
        <v>35</v>
      </c>
      <c r="B32" s="285"/>
      <c r="C32" s="272"/>
      <c r="D32" s="269"/>
      <c r="E32" s="77"/>
      <c r="F32" s="81"/>
      <c r="G32" s="81"/>
      <c r="H32" s="79"/>
      <c r="I32" s="79"/>
      <c r="J32" s="80"/>
      <c r="K32" s="363"/>
      <c r="L32" s="308"/>
    </row>
    <row r="33" spans="1:12" ht="15.75">
      <c r="A33" s="473" t="s">
        <v>36</v>
      </c>
      <c r="B33" s="443"/>
      <c r="C33" s="444"/>
      <c r="D33" s="465"/>
      <c r="E33" s="453"/>
      <c r="F33" s="466"/>
      <c r="G33" s="466"/>
      <c r="H33" s="466"/>
      <c r="I33" s="466"/>
      <c r="J33" s="466"/>
      <c r="K33" s="467"/>
      <c r="L33" s="308"/>
    </row>
    <row r="34" spans="1:12" ht="15.75">
      <c r="A34" s="82" t="s">
        <v>37</v>
      </c>
      <c r="B34" s="285"/>
      <c r="C34" s="272"/>
      <c r="D34" s="269"/>
      <c r="E34" s="77"/>
      <c r="F34" s="81"/>
      <c r="G34" s="81"/>
      <c r="H34" s="79"/>
      <c r="I34" s="79"/>
      <c r="J34" s="80"/>
      <c r="K34" s="363"/>
      <c r="L34" s="308"/>
    </row>
    <row r="35" spans="1:12" ht="30">
      <c r="A35" s="82" t="s">
        <v>331</v>
      </c>
      <c r="B35" s="285"/>
      <c r="C35" s="272"/>
      <c r="D35" s="269"/>
      <c r="E35" s="77"/>
      <c r="F35" s="81"/>
      <c r="G35" s="81"/>
      <c r="H35" s="79"/>
      <c r="I35" s="79"/>
      <c r="J35" s="80"/>
      <c r="K35" s="363"/>
      <c r="L35" s="308"/>
    </row>
    <row r="36" spans="1:12" ht="15.75">
      <c r="A36" s="82" t="s">
        <v>39</v>
      </c>
      <c r="B36" s="285"/>
      <c r="C36" s="272"/>
      <c r="D36" s="269"/>
      <c r="E36" s="77"/>
      <c r="F36" s="81"/>
      <c r="G36" s="81"/>
      <c r="H36" s="79"/>
      <c r="I36" s="79"/>
      <c r="J36" s="80"/>
      <c r="K36" s="363"/>
      <c r="L36" s="308"/>
    </row>
    <row r="37" spans="1:12" ht="15.75">
      <c r="A37" s="429" t="s">
        <v>40</v>
      </c>
      <c r="B37" s="443"/>
      <c r="C37" s="444"/>
      <c r="D37" s="465"/>
      <c r="E37" s="453"/>
      <c r="F37" s="468"/>
      <c r="G37" s="468"/>
      <c r="H37" s="468"/>
      <c r="I37" s="468"/>
      <c r="J37" s="468"/>
      <c r="K37" s="469"/>
      <c r="L37" s="308"/>
    </row>
    <row r="38" spans="1:12" ht="15.75">
      <c r="A38" s="82" t="s">
        <v>41</v>
      </c>
      <c r="B38" s="285"/>
      <c r="C38" s="272"/>
      <c r="D38" s="269"/>
      <c r="E38" s="77"/>
      <c r="F38" s="83"/>
      <c r="G38" s="83"/>
      <c r="H38" s="84"/>
      <c r="I38" s="84"/>
      <c r="J38" s="80"/>
      <c r="K38" s="363"/>
      <c r="L38" s="308"/>
    </row>
    <row r="39" spans="1:12" ht="30">
      <c r="A39" s="82" t="s">
        <v>42</v>
      </c>
      <c r="B39" s="285"/>
      <c r="C39" s="272"/>
      <c r="D39" s="269"/>
      <c r="E39" s="77"/>
      <c r="F39" s="83"/>
      <c r="G39" s="83"/>
      <c r="H39" s="84"/>
      <c r="I39" s="84"/>
      <c r="J39" s="80"/>
      <c r="K39" s="363"/>
      <c r="L39" s="308"/>
    </row>
    <row r="40" spans="1:12" ht="15.75">
      <c r="A40" s="82" t="s">
        <v>43</v>
      </c>
      <c r="B40" s="285"/>
      <c r="C40" s="272"/>
      <c r="D40" s="269"/>
      <c r="E40" s="77"/>
      <c r="F40" s="83"/>
      <c r="G40" s="83"/>
      <c r="H40" s="84"/>
      <c r="I40" s="84"/>
      <c r="J40" s="80"/>
      <c r="K40" s="363"/>
      <c r="L40" s="308"/>
    </row>
    <row r="41" spans="1:12" ht="30">
      <c r="A41" s="82" t="s">
        <v>44</v>
      </c>
      <c r="B41" s="285"/>
      <c r="C41" s="272"/>
      <c r="D41" s="269"/>
      <c r="E41" s="77"/>
      <c r="F41" s="83"/>
      <c r="G41" s="83"/>
      <c r="H41" s="84"/>
      <c r="I41" s="84"/>
      <c r="J41" s="80"/>
      <c r="K41" s="363"/>
      <c r="L41" s="308"/>
    </row>
    <row r="42" spans="1:12" ht="15.75">
      <c r="A42" s="82" t="s">
        <v>45</v>
      </c>
      <c r="B42" s="285"/>
      <c r="C42" s="272"/>
      <c r="D42" s="269"/>
      <c r="E42" s="77"/>
      <c r="F42" s="83"/>
      <c r="G42" s="83"/>
      <c r="H42" s="84"/>
      <c r="I42" s="84"/>
      <c r="J42" s="80"/>
      <c r="K42" s="363"/>
      <c r="L42" s="308"/>
    </row>
    <row r="43" spans="1:12" ht="15.75">
      <c r="A43" s="82" t="s">
        <v>46</v>
      </c>
      <c r="B43" s="285"/>
      <c r="C43" s="272"/>
      <c r="D43" s="269"/>
      <c r="E43" s="77"/>
      <c r="F43" s="83"/>
      <c r="G43" s="83"/>
      <c r="H43" s="84"/>
      <c r="I43" s="84"/>
      <c r="J43" s="80"/>
      <c r="K43" s="363"/>
      <c r="L43" s="308"/>
    </row>
    <row r="44" spans="1:12" s="102" customFormat="1" ht="15.75">
      <c r="A44" s="82" t="s">
        <v>47</v>
      </c>
      <c r="B44" s="285"/>
      <c r="C44" s="272"/>
      <c r="D44" s="269"/>
      <c r="E44" s="77"/>
      <c r="F44" s="83"/>
      <c r="G44" s="83"/>
      <c r="H44" s="84"/>
      <c r="I44" s="84"/>
      <c r="J44" s="80"/>
      <c r="K44" s="363"/>
      <c r="L44" s="308"/>
    </row>
    <row r="45" spans="1:12" ht="47.25">
      <c r="A45" s="455" t="s">
        <v>48</v>
      </c>
      <c r="B45" s="456"/>
      <c r="C45" s="457"/>
      <c r="D45" s="432"/>
      <c r="E45" s="433"/>
      <c r="F45" s="470"/>
      <c r="G45" s="470"/>
      <c r="H45" s="471"/>
      <c r="I45" s="471"/>
      <c r="J45" s="436"/>
      <c r="K45" s="437"/>
      <c r="L45" s="308"/>
    </row>
    <row r="46" spans="1:12" ht="15.75">
      <c r="A46" s="82" t="s">
        <v>332</v>
      </c>
      <c r="B46" s="285"/>
      <c r="C46" s="272"/>
      <c r="D46" s="269"/>
      <c r="E46" s="77"/>
      <c r="F46" s="83"/>
      <c r="G46" s="83"/>
      <c r="H46" s="84"/>
      <c r="I46" s="84"/>
      <c r="J46" s="80"/>
      <c r="K46" s="363"/>
      <c r="L46" s="308"/>
    </row>
    <row r="47" spans="1:12" ht="15.75">
      <c r="A47" s="82" t="s">
        <v>333</v>
      </c>
      <c r="B47" s="285"/>
      <c r="C47" s="272"/>
      <c r="D47" s="269"/>
      <c r="E47" s="77"/>
      <c r="F47" s="83"/>
      <c r="G47" s="83"/>
      <c r="H47" s="84"/>
      <c r="I47" s="84"/>
      <c r="J47" s="80"/>
      <c r="K47" s="363"/>
      <c r="L47" s="308"/>
    </row>
    <row r="48" spans="1:12" ht="30">
      <c r="A48" s="82" t="s">
        <v>51</v>
      </c>
      <c r="B48" s="285"/>
      <c r="C48" s="272"/>
      <c r="D48" s="269"/>
      <c r="E48" s="77"/>
      <c r="F48" s="83"/>
      <c r="G48" s="83"/>
      <c r="H48" s="84"/>
      <c r="I48" s="84"/>
      <c r="J48" s="80"/>
      <c r="K48" s="363"/>
      <c r="L48" s="308"/>
    </row>
    <row r="49" spans="1:12" ht="15.75">
      <c r="A49" s="429" t="s">
        <v>52</v>
      </c>
      <c r="B49" s="443"/>
      <c r="C49" s="444"/>
      <c r="D49" s="465"/>
      <c r="E49" s="453"/>
      <c r="F49" s="468"/>
      <c r="G49" s="468"/>
      <c r="H49" s="468"/>
      <c r="I49" s="468"/>
      <c r="J49" s="468"/>
      <c r="K49" s="469"/>
      <c r="L49" s="308"/>
    </row>
    <row r="50" spans="1:12" ht="54.95" customHeight="1">
      <c r="A50" s="82" t="s">
        <v>53</v>
      </c>
      <c r="B50" s="285"/>
      <c r="C50" s="272"/>
      <c r="D50" s="270"/>
      <c r="E50" s="77"/>
      <c r="F50" s="117"/>
      <c r="G50" s="83"/>
      <c r="H50" s="118"/>
      <c r="I50" s="261"/>
      <c r="J50" s="119"/>
      <c r="K50" s="363"/>
      <c r="L50" s="310"/>
    </row>
    <row r="51" spans="1:12" ht="15.75">
      <c r="A51" s="429" t="s">
        <v>329</v>
      </c>
      <c r="B51" s="443"/>
      <c r="C51" s="444"/>
      <c r="D51" s="465"/>
      <c r="E51" s="453"/>
      <c r="F51" s="468"/>
      <c r="G51" s="468"/>
      <c r="H51" s="468"/>
      <c r="I51" s="468"/>
      <c r="J51" s="468"/>
      <c r="K51" s="469"/>
      <c r="L51" s="308"/>
    </row>
    <row r="52" spans="1:12" ht="33.950000000000003" customHeight="1">
      <c r="A52" s="281" t="s">
        <v>330</v>
      </c>
      <c r="B52" s="285"/>
      <c r="C52" s="272"/>
      <c r="D52" s="270"/>
      <c r="E52" s="116"/>
      <c r="F52" s="117"/>
      <c r="G52" s="117"/>
      <c r="H52" s="118"/>
      <c r="I52" s="118"/>
      <c r="J52" s="119"/>
      <c r="K52" s="300"/>
      <c r="L52" s="310"/>
    </row>
    <row r="53" spans="1:12" ht="15.75" customHeight="1" thickBot="1">
      <c r="A53" s="223"/>
      <c r="B53" s="223"/>
      <c r="C53" s="223"/>
      <c r="D53" s="114"/>
      <c r="E53" s="114"/>
      <c r="F53" s="114"/>
      <c r="G53" s="114"/>
      <c r="H53" s="115"/>
      <c r="I53" s="115"/>
      <c r="J53" s="114"/>
      <c r="K53" s="114"/>
      <c r="L53" s="367" t="s">
        <v>260</v>
      </c>
    </row>
    <row r="54" spans="1:12" ht="33" customHeight="1">
      <c r="A54" s="273" t="s">
        <v>316</v>
      </c>
      <c r="B54" s="274">
        <f>SUM($B$9:$B$52)</f>
        <v>0</v>
      </c>
      <c r="C54" s="274"/>
      <c r="D54" s="274">
        <f>SUM($D$9:$D$52)</f>
        <v>0</v>
      </c>
      <c r="E54" s="282"/>
      <c r="F54" s="274">
        <f>SUM($F$9:$F$52)</f>
        <v>0</v>
      </c>
      <c r="G54" s="282"/>
      <c r="H54" s="274">
        <f>SUM($H$9:$H$52)</f>
        <v>0</v>
      </c>
      <c r="I54" s="282"/>
      <c r="J54" s="282">
        <f>SUM($J$9:$J$52)</f>
        <v>0</v>
      </c>
      <c r="K54" s="282"/>
      <c r="L54" s="368">
        <f>+J54+H54+F54+D54</f>
        <v>0</v>
      </c>
    </row>
    <row r="55" spans="1:12" s="120" customFormat="1" ht="33" customHeight="1" thickBot="1">
      <c r="A55" s="215" t="s">
        <v>317</v>
      </c>
      <c r="B55" s="121">
        <f>+B54/$B$57</f>
        <v>0</v>
      </c>
      <c r="C55" s="121"/>
      <c r="D55" s="121">
        <f>+D54/$B$57</f>
        <v>0</v>
      </c>
      <c r="E55" s="282"/>
      <c r="F55" s="121">
        <f>+F54/$B$57</f>
        <v>0</v>
      </c>
      <c r="G55" s="282"/>
      <c r="H55" s="121">
        <f>+H54/$B$57</f>
        <v>0</v>
      </c>
      <c r="I55" s="282"/>
      <c r="J55" s="283">
        <f>+J54/$B$57</f>
        <v>0</v>
      </c>
      <c r="K55" s="283"/>
      <c r="L55" s="369">
        <f>+K55+H55+F55+D55+B55</f>
        <v>0</v>
      </c>
    </row>
    <row r="56" spans="1:12" ht="15.75" customHeight="1" thickBot="1">
      <c r="A56" s="223"/>
      <c r="B56" s="223"/>
      <c r="C56" s="223"/>
      <c r="D56" s="114"/>
      <c r="E56" s="114"/>
      <c r="F56" s="114"/>
      <c r="G56" s="114"/>
      <c r="H56" s="114"/>
      <c r="I56" s="114"/>
      <c r="J56" s="114"/>
      <c r="K56" s="114"/>
      <c r="L56" s="114"/>
    </row>
    <row r="57" spans="1:12" ht="15.75" customHeight="1">
      <c r="A57" s="275" t="s">
        <v>327</v>
      </c>
      <c r="B57" s="276">
        <v>36</v>
      </c>
      <c r="C57" s="315"/>
      <c r="E57" s="263"/>
      <c r="F57" s="307"/>
      <c r="G57" s="307"/>
      <c r="H57" s="307"/>
      <c r="I57" s="307"/>
      <c r="J57" s="307"/>
      <c r="K57" s="307"/>
      <c r="L57" s="307"/>
    </row>
    <row r="58" spans="1:12" ht="15.75" customHeight="1">
      <c r="A58" s="277" t="s">
        <v>353</v>
      </c>
      <c r="B58" s="278">
        <f>B54</f>
        <v>0</v>
      </c>
      <c r="C58" s="316"/>
      <c r="D58" s="307"/>
      <c r="E58" s="263"/>
      <c r="F58" s="307"/>
      <c r="G58" s="307"/>
      <c r="H58" s="307"/>
      <c r="I58" s="307"/>
      <c r="J58" s="307"/>
      <c r="K58" s="307"/>
      <c r="L58" s="307"/>
    </row>
    <row r="59" spans="1:12" ht="15.75" customHeight="1" thickBot="1">
      <c r="A59" s="279" t="s">
        <v>354</v>
      </c>
      <c r="B59" s="280">
        <f>B57-B58</f>
        <v>36</v>
      </c>
      <c r="C59" s="316"/>
      <c r="D59" s="307"/>
      <c r="E59" s="263"/>
      <c r="F59" s="307"/>
      <c r="G59" s="307"/>
      <c r="H59" s="307"/>
      <c r="I59" s="307"/>
      <c r="J59" s="307"/>
      <c r="K59" s="307"/>
      <c r="L59" s="307"/>
    </row>
    <row r="60" spans="1:12" ht="30.75" customHeight="1">
      <c r="A60" s="486" t="s">
        <v>392</v>
      </c>
      <c r="B60" s="487"/>
      <c r="C60" s="487"/>
    </row>
    <row r="61" spans="1:12" ht="15" customHeight="1">
      <c r="A61" s="488" t="s">
        <v>393</v>
      </c>
      <c r="B61" s="488"/>
      <c r="C61" s="489"/>
    </row>
    <row r="62" spans="1:12" ht="15" customHeight="1">
      <c r="A62" s="490" t="s">
        <v>394</v>
      </c>
      <c r="B62" s="488"/>
      <c r="C62" s="489"/>
    </row>
    <row r="63" spans="1:12" ht="15" customHeight="1">
      <c r="A63" s="490" t="s">
        <v>395</v>
      </c>
      <c r="B63" s="488"/>
      <c r="C63" s="489"/>
    </row>
    <row r="64" spans="1:12" ht="15" customHeight="1">
      <c r="A64" s="490" t="s">
        <v>396</v>
      </c>
      <c r="B64" s="488"/>
      <c r="C64" s="489"/>
    </row>
    <row r="65" spans="1:3" ht="15" customHeight="1">
      <c r="A65" s="488" t="s">
        <v>397</v>
      </c>
      <c r="B65" s="488"/>
      <c r="C65" s="489"/>
    </row>
    <row r="66" spans="1:3" ht="15" customHeight="1">
      <c r="A66" s="490" t="s">
        <v>398</v>
      </c>
      <c r="B66" s="488"/>
      <c r="C66" s="489"/>
    </row>
    <row r="67" spans="1:3" ht="15" customHeight="1">
      <c r="A67" s="488" t="s">
        <v>399</v>
      </c>
      <c r="B67" s="488"/>
      <c r="C67" s="489"/>
    </row>
    <row r="68" spans="1:3" ht="15" customHeight="1">
      <c r="A68" s="488" t="s">
        <v>400</v>
      </c>
      <c r="B68" s="488"/>
      <c r="C68" s="489"/>
    </row>
  </sheetData>
  <conditionalFormatting sqref="A9:C52">
    <cfRule type="expression" dxfId="40" priority="4">
      <formula>INDIRECT("B"&amp;ROW())=1</formula>
    </cfRule>
  </conditionalFormatting>
  <conditionalFormatting sqref="D9:K52">
    <cfRule type="expression" dxfId="39" priority="5">
      <formula>INDIRECT("B"&amp;ROW())=1</formula>
    </cfRule>
  </conditionalFormatting>
  <conditionalFormatting sqref="F9:K52">
    <cfRule type="expression" dxfId="38" priority="3">
      <formula>INDIRECT("D"&amp;ROW())=1</formula>
    </cfRule>
  </conditionalFormatting>
  <conditionalFormatting sqref="H9:K52">
    <cfRule type="expression" dxfId="37" priority="2">
      <formula>INDIRECT("F"&amp;ROW())=1</formula>
    </cfRule>
  </conditionalFormatting>
  <conditionalFormatting sqref="J9:K52">
    <cfRule type="expression" dxfId="36" priority="1">
      <formula>INDIRECT("H"&amp;ROW())=1</formula>
    </cfRule>
  </conditionalFormatting>
  <pageMargins left="0.7" right="0.7" top="0.75" bottom="0.75" header="0" footer="0"/>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L43"/>
  <sheetViews>
    <sheetView zoomScale="70" zoomScaleNormal="70" workbookViewId="0">
      <pane xSplit="1" ySplit="3" topLeftCell="B4" activePane="bottomRight" state="frozen"/>
      <selection pane="topRight" activeCell="B1" sqref="B1"/>
      <selection pane="bottomLeft" activeCell="A7" sqref="A7"/>
      <selection pane="bottomRight" activeCell="A4" sqref="A4"/>
    </sheetView>
  </sheetViews>
  <sheetFormatPr defaultColWidth="12.7109375" defaultRowHeight="15" customHeight="1"/>
  <cols>
    <col min="1" max="1" width="78.28515625" style="65" customWidth="1"/>
    <col min="2" max="2" width="17.140625" style="65" customWidth="1"/>
    <col min="3" max="3" width="26" style="65" customWidth="1"/>
    <col min="4" max="4" width="8.42578125" style="65" customWidth="1"/>
    <col min="5" max="5" width="37.85546875" style="65" customWidth="1"/>
    <col min="6" max="6" width="9" style="65" customWidth="1"/>
    <col min="7" max="7" width="37.28515625" style="65" customWidth="1"/>
    <col min="8" max="8" width="8.42578125" style="65" customWidth="1"/>
    <col min="9" max="9" width="38.7109375" style="65" customWidth="1"/>
    <col min="10" max="10" width="9.5703125" style="65" customWidth="1"/>
    <col min="11" max="11" width="48.5703125" style="65" customWidth="1"/>
    <col min="12" max="31" width="38.7109375" style="65" customWidth="1"/>
    <col min="32" max="16384" width="12.7109375" style="65"/>
  </cols>
  <sheetData>
    <row r="1" spans="1:12" ht="29.25" customHeight="1">
      <c r="A1" s="66" t="s">
        <v>221</v>
      </c>
      <c r="B1" s="89">
        <f>SUM(B32-D29-F29-H29-J29-B29)</f>
        <v>15</v>
      </c>
      <c r="C1" s="67"/>
      <c r="D1" s="69"/>
      <c r="E1" s="69"/>
      <c r="F1" s="69"/>
      <c r="G1" s="69"/>
      <c r="H1" s="90"/>
      <c r="I1" s="90"/>
      <c r="J1" s="90"/>
      <c r="K1" s="90"/>
      <c r="L1" s="303"/>
    </row>
    <row r="2" spans="1:12" s="236" customFormat="1" ht="44.25" customHeight="1">
      <c r="A2" s="233" t="s">
        <v>54</v>
      </c>
      <c r="B2" s="284" t="s">
        <v>356</v>
      </c>
      <c r="C2" s="228"/>
      <c r="D2" s="231"/>
      <c r="E2" s="234" t="s">
        <v>303</v>
      </c>
      <c r="F2" s="231"/>
      <c r="G2" s="235" t="s">
        <v>304</v>
      </c>
      <c r="H2" s="231"/>
      <c r="I2" s="234" t="s">
        <v>305</v>
      </c>
      <c r="J2" s="231"/>
      <c r="K2" s="361" t="s">
        <v>306</v>
      </c>
      <c r="L2" s="364"/>
    </row>
    <row r="3" spans="1:12" s="232" customFormat="1" ht="29.1" customHeight="1">
      <c r="A3" s="228"/>
      <c r="B3" s="228" t="s">
        <v>9</v>
      </c>
      <c r="C3" s="228" t="s">
        <v>355</v>
      </c>
      <c r="D3" s="264" t="s">
        <v>9</v>
      </c>
      <c r="E3" s="229" t="s">
        <v>10</v>
      </c>
      <c r="F3" s="264" t="s">
        <v>9</v>
      </c>
      <c r="G3" s="229" t="s">
        <v>10</v>
      </c>
      <c r="H3" s="264" t="s">
        <v>9</v>
      </c>
      <c r="I3" s="229" t="s">
        <v>10</v>
      </c>
      <c r="J3" s="264" t="s">
        <v>9</v>
      </c>
      <c r="K3" s="248" t="s">
        <v>10</v>
      </c>
      <c r="L3" s="304"/>
    </row>
    <row r="4" spans="1:12" ht="150">
      <c r="A4" s="93" t="s">
        <v>55</v>
      </c>
      <c r="B4" s="289"/>
      <c r="C4" s="289"/>
      <c r="E4" s="94" t="s">
        <v>56</v>
      </c>
      <c r="G4" s="87" t="s">
        <v>57</v>
      </c>
      <c r="I4" s="87" t="s">
        <v>58</v>
      </c>
      <c r="K4" s="302" t="s">
        <v>59</v>
      </c>
      <c r="L4" s="306"/>
    </row>
    <row r="5" spans="1:12" ht="15.75">
      <c r="A5" s="88"/>
      <c r="B5" s="262"/>
      <c r="C5" s="262"/>
      <c r="D5" s="87"/>
      <c r="E5" s="87"/>
      <c r="F5" s="87"/>
      <c r="G5" s="87"/>
      <c r="H5" s="87"/>
      <c r="I5" s="87"/>
      <c r="J5" s="87"/>
      <c r="K5" s="302"/>
      <c r="L5" s="306"/>
    </row>
    <row r="6" spans="1:12" ht="15.75">
      <c r="A6" s="70" t="s">
        <v>307</v>
      </c>
      <c r="B6" s="71"/>
      <c r="C6" s="71"/>
      <c r="D6" s="226" t="s">
        <v>308</v>
      </c>
      <c r="E6" s="95"/>
      <c r="F6" s="96" t="s">
        <v>309</v>
      </c>
      <c r="G6" s="96"/>
      <c r="H6" s="226" t="s">
        <v>310</v>
      </c>
      <c r="I6" s="95"/>
      <c r="J6" s="227" t="s">
        <v>311</v>
      </c>
      <c r="K6" s="362"/>
      <c r="L6" s="305"/>
    </row>
    <row r="7" spans="1:12" ht="315">
      <c r="A7" s="73"/>
      <c r="B7" s="262"/>
      <c r="C7" s="262"/>
      <c r="E7" s="74" t="s">
        <v>60</v>
      </c>
      <c r="G7" s="75" t="s">
        <v>61</v>
      </c>
      <c r="I7" s="75" t="s">
        <v>62</v>
      </c>
      <c r="K7" s="299" t="s">
        <v>63</v>
      </c>
      <c r="L7" s="305"/>
    </row>
    <row r="8" spans="1:12" ht="31.5">
      <c r="A8" s="70" t="s">
        <v>7</v>
      </c>
      <c r="B8" s="271" t="s">
        <v>254</v>
      </c>
      <c r="C8" s="287"/>
      <c r="D8" s="225" t="s">
        <v>312</v>
      </c>
      <c r="E8" s="76"/>
      <c r="F8" s="225" t="s">
        <v>313</v>
      </c>
      <c r="G8" s="76"/>
      <c r="H8" s="225" t="s">
        <v>314</v>
      </c>
      <c r="I8" s="76"/>
      <c r="J8" s="225" t="s">
        <v>315</v>
      </c>
      <c r="K8" s="76"/>
      <c r="L8" s="307"/>
    </row>
    <row r="9" spans="1:12" ht="15.75">
      <c r="A9" s="474" t="s">
        <v>64</v>
      </c>
      <c r="B9" s="443" t="s">
        <v>9</v>
      </c>
      <c r="C9" s="444" t="s">
        <v>355</v>
      </c>
      <c r="D9" s="445" t="s">
        <v>9</v>
      </c>
      <c r="E9" s="445" t="s">
        <v>10</v>
      </c>
      <c r="F9" s="445" t="s">
        <v>9</v>
      </c>
      <c r="G9" s="445" t="s">
        <v>10</v>
      </c>
      <c r="H9" s="445" t="s">
        <v>9</v>
      </c>
      <c r="I9" s="445" t="s">
        <v>10</v>
      </c>
      <c r="J9" s="445" t="s">
        <v>9</v>
      </c>
      <c r="K9" s="446" t="s">
        <v>10</v>
      </c>
      <c r="L9" s="306"/>
    </row>
    <row r="10" spans="1:12" ht="15.75">
      <c r="A10" s="475" t="s">
        <v>65</v>
      </c>
      <c r="B10" s="285"/>
      <c r="C10" s="272"/>
      <c r="D10" s="269"/>
      <c r="E10" s="77"/>
      <c r="F10" s="78"/>
      <c r="G10" s="78"/>
      <c r="H10" s="79"/>
      <c r="I10" s="79"/>
      <c r="J10" s="80"/>
      <c r="K10" s="363"/>
      <c r="L10" s="306"/>
    </row>
    <row r="11" spans="1:12" ht="15.75">
      <c r="A11" s="475" t="s">
        <v>66</v>
      </c>
      <c r="B11" s="285"/>
      <c r="C11" s="272"/>
      <c r="D11" s="269"/>
      <c r="E11" s="77"/>
      <c r="F11" s="78"/>
      <c r="G11" s="78"/>
      <c r="H11" s="79"/>
      <c r="I11" s="79"/>
      <c r="J11" s="80"/>
      <c r="K11" s="363"/>
      <c r="L11" s="306"/>
    </row>
    <row r="12" spans="1:12" ht="15.75">
      <c r="A12" s="475" t="s">
        <v>67</v>
      </c>
      <c r="B12" s="285"/>
      <c r="C12" s="272"/>
      <c r="D12" s="269"/>
      <c r="E12" s="77"/>
      <c r="F12" s="78"/>
      <c r="G12" s="78"/>
      <c r="H12" s="79"/>
      <c r="I12" s="79"/>
      <c r="J12" s="80"/>
      <c r="K12" s="363"/>
      <c r="L12" s="306"/>
    </row>
    <row r="13" spans="1:12" ht="15.75">
      <c r="A13" s="475" t="s">
        <v>68</v>
      </c>
      <c r="B13" s="285"/>
      <c r="C13" s="272"/>
      <c r="D13" s="269"/>
      <c r="E13" s="77"/>
      <c r="F13" s="78"/>
      <c r="G13" s="78"/>
      <c r="H13" s="79"/>
      <c r="I13" s="79"/>
      <c r="J13" s="80"/>
      <c r="K13" s="363"/>
      <c r="L13" s="306"/>
    </row>
    <row r="14" spans="1:12" ht="30">
      <c r="A14" s="475" t="s">
        <v>69</v>
      </c>
      <c r="B14" s="285"/>
      <c r="C14" s="272"/>
      <c r="D14" s="269"/>
      <c r="E14" s="77"/>
      <c r="F14" s="78"/>
      <c r="G14" s="78"/>
      <c r="H14" s="79"/>
      <c r="I14" s="79"/>
      <c r="J14" s="80"/>
      <c r="K14" s="363"/>
      <c r="L14" s="306"/>
    </row>
    <row r="15" spans="1:12" ht="15.75">
      <c r="A15" s="444" t="s">
        <v>70</v>
      </c>
      <c r="B15" s="478"/>
      <c r="C15" s="479"/>
      <c r="D15" s="480"/>
      <c r="E15" s="481"/>
      <c r="F15" s="482"/>
      <c r="G15" s="482"/>
      <c r="H15" s="483"/>
      <c r="I15" s="483"/>
      <c r="J15" s="484"/>
      <c r="K15" s="485"/>
      <c r="L15" s="305"/>
    </row>
    <row r="16" spans="1:12" ht="15.75">
      <c r="A16" s="475" t="s">
        <v>71</v>
      </c>
      <c r="B16" s="285"/>
      <c r="C16" s="272"/>
      <c r="D16" s="269"/>
      <c r="E16" s="77"/>
      <c r="F16" s="78"/>
      <c r="G16" s="78"/>
      <c r="H16" s="79"/>
      <c r="I16" s="79"/>
      <c r="J16" s="80"/>
      <c r="K16" s="363"/>
      <c r="L16" s="305"/>
    </row>
    <row r="17" spans="1:12" ht="15.75">
      <c r="A17" s="475" t="s">
        <v>72</v>
      </c>
      <c r="B17" s="285"/>
      <c r="C17" s="272"/>
      <c r="D17" s="269"/>
      <c r="E17" s="77"/>
      <c r="F17" s="78"/>
      <c r="G17" s="78"/>
      <c r="H17" s="79"/>
      <c r="I17" s="79"/>
      <c r="J17" s="80"/>
      <c r="K17" s="363"/>
      <c r="L17" s="305"/>
    </row>
    <row r="18" spans="1:12" ht="30.75">
      <c r="A18" s="475" t="s">
        <v>73</v>
      </c>
      <c r="B18" s="285"/>
      <c r="C18" s="272"/>
      <c r="D18" s="269"/>
      <c r="E18" s="77"/>
      <c r="F18" s="78"/>
      <c r="G18" s="78"/>
      <c r="H18" s="79"/>
      <c r="I18" s="79"/>
      <c r="J18" s="80"/>
      <c r="K18" s="363"/>
      <c r="L18" s="305"/>
    </row>
    <row r="19" spans="1:12" ht="15.75">
      <c r="A19" s="475" t="s">
        <v>74</v>
      </c>
      <c r="B19" s="285"/>
      <c r="C19" s="272"/>
      <c r="D19" s="269"/>
      <c r="E19" s="77"/>
      <c r="F19" s="78"/>
      <c r="G19" s="78"/>
      <c r="H19" s="79"/>
      <c r="I19" s="79"/>
      <c r="J19" s="80"/>
      <c r="K19" s="363"/>
      <c r="L19" s="306"/>
    </row>
    <row r="20" spans="1:12" ht="15.75">
      <c r="A20" s="475" t="s">
        <v>75</v>
      </c>
      <c r="B20" s="285"/>
      <c r="C20" s="272"/>
      <c r="D20" s="269"/>
      <c r="E20" s="77"/>
      <c r="F20" s="78"/>
      <c r="G20" s="78"/>
      <c r="H20" s="79"/>
      <c r="I20" s="79"/>
      <c r="J20" s="80"/>
      <c r="K20" s="363"/>
      <c r="L20" s="305"/>
    </row>
    <row r="21" spans="1:12" ht="30">
      <c r="A21" s="475" t="s">
        <v>76</v>
      </c>
      <c r="B21" s="285"/>
      <c r="C21" s="272"/>
      <c r="D21" s="269"/>
      <c r="E21" s="77"/>
      <c r="F21" s="78"/>
      <c r="G21" s="78"/>
      <c r="H21" s="79"/>
      <c r="I21" s="79"/>
      <c r="J21" s="80"/>
      <c r="K21" s="363"/>
    </row>
    <row r="22" spans="1:12" ht="30.75">
      <c r="A22" s="475" t="s">
        <v>77</v>
      </c>
      <c r="B22" s="285"/>
      <c r="C22" s="272"/>
      <c r="D22" s="269"/>
      <c r="E22" s="77"/>
      <c r="F22" s="78"/>
      <c r="G22" s="78"/>
      <c r="H22" s="79"/>
      <c r="I22" s="79"/>
      <c r="J22" s="80"/>
      <c r="K22" s="363"/>
      <c r="L22" s="305"/>
    </row>
    <row r="23" spans="1:12" ht="15.75">
      <c r="A23" s="475" t="s">
        <v>78</v>
      </c>
      <c r="B23" s="285"/>
      <c r="C23" s="272"/>
      <c r="D23" s="269"/>
      <c r="E23" s="77"/>
      <c r="F23" s="78"/>
      <c r="G23" s="78"/>
      <c r="H23" s="79"/>
      <c r="I23" s="79"/>
      <c r="J23" s="80"/>
      <c r="K23" s="363"/>
      <c r="L23" s="305"/>
    </row>
    <row r="24" spans="1:12" ht="15.75">
      <c r="A24" s="454" t="s">
        <v>79</v>
      </c>
      <c r="B24" s="478"/>
      <c r="C24" s="479"/>
      <c r="D24" s="480"/>
      <c r="E24" s="481"/>
      <c r="F24" s="482"/>
      <c r="G24" s="482"/>
      <c r="H24" s="483"/>
      <c r="I24" s="483"/>
      <c r="J24" s="484"/>
      <c r="K24" s="485"/>
      <c r="L24" s="309"/>
    </row>
    <row r="25" spans="1:12" ht="30">
      <c r="A25" s="97" t="s">
        <v>80</v>
      </c>
      <c r="B25" s="285"/>
      <c r="C25" s="272"/>
      <c r="D25" s="269"/>
      <c r="E25" s="77"/>
      <c r="F25" s="78"/>
      <c r="G25" s="78"/>
      <c r="H25" s="79"/>
      <c r="I25" s="79"/>
      <c r="J25" s="80"/>
      <c r="K25" s="363"/>
      <c r="L25" s="309"/>
    </row>
    <row r="26" spans="1:12" ht="15.75">
      <c r="A26" s="429" t="s">
        <v>329</v>
      </c>
      <c r="B26" s="478"/>
      <c r="C26" s="479"/>
      <c r="D26" s="480"/>
      <c r="E26" s="481"/>
      <c r="F26" s="482"/>
      <c r="G26" s="482"/>
      <c r="H26" s="483"/>
      <c r="I26" s="483"/>
      <c r="J26" s="484"/>
      <c r="K26" s="485"/>
      <c r="L26" s="308"/>
    </row>
    <row r="27" spans="1:12" ht="33" customHeight="1">
      <c r="A27" s="82" t="s">
        <v>330</v>
      </c>
      <c r="B27" s="285"/>
      <c r="C27" s="272"/>
      <c r="D27" s="269"/>
      <c r="E27" s="77"/>
      <c r="F27" s="78"/>
      <c r="G27" s="78"/>
      <c r="H27" s="79"/>
      <c r="I27" s="79"/>
      <c r="J27" s="80"/>
      <c r="K27" s="363"/>
      <c r="L27" s="310"/>
    </row>
    <row r="28" spans="1:12" ht="15.75" customHeight="1">
      <c r="A28" s="223"/>
      <c r="B28" s="85"/>
      <c r="C28" s="85"/>
      <c r="D28" s="85"/>
      <c r="E28" s="85"/>
      <c r="F28" s="85"/>
      <c r="G28" s="85"/>
      <c r="H28" s="86"/>
      <c r="I28" s="86"/>
      <c r="J28" s="85"/>
      <c r="K28" s="85"/>
      <c r="L28" s="365" t="s">
        <v>260</v>
      </c>
    </row>
    <row r="29" spans="1:12" ht="33" customHeight="1">
      <c r="A29" s="123" t="s">
        <v>316</v>
      </c>
      <c r="B29" s="274">
        <f>SUM($B$10:$B$28)</f>
        <v>0</v>
      </c>
      <c r="C29" s="274"/>
      <c r="D29" s="124">
        <f>SUM($D$9:$D$27)</f>
        <v>0</v>
      </c>
      <c r="E29" s="124"/>
      <c r="F29" s="124">
        <f>SUM($F$9:$F$27)</f>
        <v>0</v>
      </c>
      <c r="G29" s="124"/>
      <c r="H29" s="124">
        <f>SUM($H$9:$H$27)</f>
        <v>0</v>
      </c>
      <c r="I29" s="124"/>
      <c r="J29" s="301">
        <f>SUM($J$9:$J$27)</f>
        <v>0</v>
      </c>
      <c r="K29" s="124"/>
      <c r="L29" s="145">
        <f>+J29+H29+F29+D29</f>
        <v>0</v>
      </c>
    </row>
    <row r="30" spans="1:12" s="120" customFormat="1" ht="33" customHeight="1">
      <c r="A30" s="215" t="s">
        <v>317</v>
      </c>
      <c r="B30" s="121">
        <f>+B29/$B$32</f>
        <v>0</v>
      </c>
      <c r="C30" s="291"/>
      <c r="D30" s="121">
        <f>+D29/$B$32</f>
        <v>0</v>
      </c>
      <c r="E30" s="124"/>
      <c r="F30" s="121">
        <f>+F29/$B$32</f>
        <v>0</v>
      </c>
      <c r="G30" s="124"/>
      <c r="H30" s="121">
        <f>+H29/$B$32</f>
        <v>0</v>
      </c>
      <c r="I30" s="121"/>
      <c r="J30" s="283">
        <f>+J29/$B$32</f>
        <v>0</v>
      </c>
      <c r="K30" s="124"/>
      <c r="L30" s="340">
        <f>+J30+I30+F30+D30</f>
        <v>0</v>
      </c>
    </row>
    <row r="31" spans="1:12" ht="15.75" customHeight="1" thickBot="1">
      <c r="A31" s="223"/>
      <c r="B31" s="223"/>
      <c r="C31" s="223"/>
      <c r="D31" s="114"/>
      <c r="E31" s="114"/>
      <c r="F31" s="114"/>
      <c r="G31" s="114"/>
      <c r="H31" s="114"/>
      <c r="I31" s="114"/>
      <c r="J31" s="114"/>
      <c r="K31" s="114"/>
      <c r="L31" s="313"/>
    </row>
    <row r="32" spans="1:12" ht="15.75" customHeight="1">
      <c r="A32" s="275" t="s">
        <v>327</v>
      </c>
      <c r="B32" s="366">
        <v>15</v>
      </c>
      <c r="C32" s="263"/>
      <c r="E32" s="306"/>
      <c r="F32" s="306"/>
      <c r="G32" s="306"/>
      <c r="H32" s="306"/>
      <c r="I32" s="306"/>
      <c r="J32" s="306"/>
      <c r="K32" s="306"/>
      <c r="L32" s="305"/>
    </row>
    <row r="33" spans="1:12" ht="15.75" customHeight="1">
      <c r="A33" s="277" t="s">
        <v>353</v>
      </c>
      <c r="B33" s="278">
        <f>B29</f>
        <v>0</v>
      </c>
      <c r="C33" s="263"/>
      <c r="D33" s="306"/>
      <c r="E33" s="306"/>
      <c r="F33" s="306"/>
      <c r="G33" s="306"/>
      <c r="H33" s="306"/>
      <c r="I33" s="306"/>
      <c r="J33" s="306"/>
      <c r="K33" s="306"/>
      <c r="L33" s="305"/>
    </row>
    <row r="34" spans="1:12" ht="15.75" customHeight="1" thickBot="1">
      <c r="A34" s="279" t="s">
        <v>354</v>
      </c>
      <c r="B34" s="280">
        <f>B32-B33</f>
        <v>15</v>
      </c>
      <c r="C34" s="263"/>
      <c r="D34" s="306"/>
      <c r="E34" s="306"/>
      <c r="F34" s="306"/>
      <c r="G34" s="306"/>
      <c r="H34" s="306"/>
      <c r="I34" s="306"/>
      <c r="J34" s="306"/>
      <c r="K34" s="306"/>
      <c r="L34" s="305"/>
    </row>
    <row r="35" spans="1:12" ht="32.25" customHeight="1">
      <c r="A35" s="486" t="s">
        <v>401</v>
      </c>
      <c r="B35" s="487"/>
      <c r="C35" s="487"/>
    </row>
    <row r="36" spans="1:12" ht="15" customHeight="1">
      <c r="A36" s="488" t="s">
        <v>393</v>
      </c>
      <c r="B36" s="488"/>
      <c r="C36" s="489"/>
    </row>
    <row r="37" spans="1:12" ht="15" customHeight="1">
      <c r="A37" s="490" t="s">
        <v>394</v>
      </c>
      <c r="B37" s="488"/>
      <c r="C37" s="489"/>
    </row>
    <row r="38" spans="1:12" ht="15" customHeight="1">
      <c r="A38" s="490" t="s">
        <v>395</v>
      </c>
      <c r="B38" s="488"/>
      <c r="C38" s="489"/>
    </row>
    <row r="39" spans="1:12" ht="15" customHeight="1">
      <c r="A39" s="490" t="s">
        <v>396</v>
      </c>
      <c r="B39" s="488"/>
      <c r="C39" s="489"/>
    </row>
    <row r="40" spans="1:12" ht="15" customHeight="1">
      <c r="A40" s="488" t="s">
        <v>397</v>
      </c>
      <c r="B40" s="488"/>
      <c r="C40" s="489"/>
    </row>
    <row r="41" spans="1:12" ht="15" customHeight="1">
      <c r="A41" s="490" t="s">
        <v>398</v>
      </c>
      <c r="B41" s="488"/>
      <c r="C41" s="489"/>
    </row>
    <row r="42" spans="1:12" ht="15" customHeight="1">
      <c r="A42" s="488" t="s">
        <v>399</v>
      </c>
      <c r="B42" s="488"/>
      <c r="C42" s="489"/>
    </row>
    <row r="43" spans="1:12" ht="15" customHeight="1">
      <c r="A43" s="488" t="s">
        <v>400</v>
      </c>
      <c r="B43" s="488"/>
      <c r="C43" s="489"/>
    </row>
  </sheetData>
  <conditionalFormatting sqref="A10:C27">
    <cfRule type="expression" dxfId="35" priority="4">
      <formula>INDIRECT("B"&amp;ROW())=1</formula>
    </cfRule>
  </conditionalFormatting>
  <conditionalFormatting sqref="D10:K27">
    <cfRule type="expression" dxfId="34" priority="5">
      <formula>INDIRECT("B"&amp;ROW())=1</formula>
    </cfRule>
  </conditionalFormatting>
  <conditionalFormatting sqref="F10:K27">
    <cfRule type="expression" dxfId="33" priority="3">
      <formula>INDIRECT("D"&amp;ROW())=1</formula>
    </cfRule>
  </conditionalFormatting>
  <conditionalFormatting sqref="H10:K27">
    <cfRule type="expression" dxfId="32" priority="2">
      <formula>INDIRECT("F"&amp;ROW())=1</formula>
    </cfRule>
  </conditionalFormatting>
  <conditionalFormatting sqref="J10:K27">
    <cfRule type="expression" dxfId="31" priority="1">
      <formula>INDIRECT("H"&amp;ROW())=1</formula>
    </cfRule>
  </conditionalFormatting>
  <pageMargins left="0.7" right="0.7" top="0.75" bottom="0.75" header="0" footer="0"/>
  <pageSetup orientation="portrai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L61"/>
  <sheetViews>
    <sheetView zoomScale="80" zoomScaleNormal="80" workbookViewId="0">
      <pane xSplit="1" ySplit="3" topLeftCell="B44" activePane="bottomRight" state="frozen"/>
      <selection pane="topRight" activeCell="B1" sqref="B1"/>
      <selection pane="bottomLeft" activeCell="A7" sqref="A7"/>
      <selection pane="bottomRight" activeCell="A53" sqref="A53:C61"/>
    </sheetView>
  </sheetViews>
  <sheetFormatPr defaultColWidth="12.7109375" defaultRowHeight="15" customHeight="1"/>
  <cols>
    <col min="1" max="1" width="69.5703125" style="101" customWidth="1"/>
    <col min="2" max="2" width="17.140625" style="65" customWidth="1"/>
    <col min="3" max="3" width="26" style="65" customWidth="1"/>
    <col min="4" max="4" width="13.85546875" style="65" customWidth="1"/>
    <col min="5" max="5" width="37.85546875" style="65" customWidth="1"/>
    <col min="6" max="6" width="8.7109375" style="65" customWidth="1"/>
    <col min="7" max="7" width="35.5703125" style="65" customWidth="1"/>
    <col min="8" max="8" width="7.42578125" style="65" customWidth="1"/>
    <col min="9" max="9" width="28.42578125" style="65" customWidth="1"/>
    <col min="10" max="10" width="7" style="65" customWidth="1"/>
    <col min="11" max="11" width="33.85546875" style="65" customWidth="1"/>
    <col min="12" max="31" width="38.7109375" style="65" customWidth="1"/>
    <col min="32" max="16384" width="12.7109375" style="65"/>
  </cols>
  <sheetData>
    <row r="1" spans="1:12" ht="29.25" customHeight="1">
      <c r="A1" s="66" t="s">
        <v>221</v>
      </c>
      <c r="B1" s="67">
        <f>SUM(B50-D47-F47-H47-J47-B47)</f>
        <v>31</v>
      </c>
      <c r="C1" s="67"/>
      <c r="D1" s="89"/>
      <c r="E1" s="69"/>
      <c r="F1" s="69"/>
      <c r="G1" s="69"/>
      <c r="H1" s="90"/>
      <c r="I1" s="90"/>
      <c r="J1" s="90"/>
      <c r="K1" s="69"/>
      <c r="L1" s="303"/>
    </row>
    <row r="2" spans="1:12" s="232" customFormat="1" ht="15.75" customHeight="1">
      <c r="A2" s="237" t="s">
        <v>81</v>
      </c>
      <c r="B2" s="284" t="s">
        <v>356</v>
      </c>
      <c r="C2" s="228"/>
      <c r="D2" s="234"/>
      <c r="E2" s="234" t="s">
        <v>303</v>
      </c>
      <c r="G2" s="235" t="s">
        <v>304</v>
      </c>
      <c r="I2" s="234" t="s">
        <v>305</v>
      </c>
      <c r="J2" s="238"/>
      <c r="K2" s="297" t="s">
        <v>306</v>
      </c>
      <c r="L2" s="305"/>
    </row>
    <row r="3" spans="1:12" s="232" customFormat="1" ht="29.1" customHeight="1">
      <c r="A3" s="228"/>
      <c r="B3" s="228" t="s">
        <v>9</v>
      </c>
      <c r="C3" s="228" t="s">
        <v>355</v>
      </c>
      <c r="D3" s="264" t="s">
        <v>9</v>
      </c>
      <c r="E3" s="229" t="s">
        <v>10</v>
      </c>
      <c r="F3" s="264" t="s">
        <v>9</v>
      </c>
      <c r="G3" s="229" t="s">
        <v>10</v>
      </c>
      <c r="H3" s="264" t="s">
        <v>9</v>
      </c>
      <c r="I3" s="229" t="s">
        <v>10</v>
      </c>
      <c r="J3" s="264" t="s">
        <v>9</v>
      </c>
      <c r="K3" s="248" t="s">
        <v>10</v>
      </c>
      <c r="L3" s="304"/>
    </row>
    <row r="4" spans="1:12" ht="120">
      <c r="A4" s="292" t="s">
        <v>82</v>
      </c>
      <c r="B4" s="140"/>
      <c r="C4" s="140"/>
      <c r="D4" s="293"/>
      <c r="E4" s="93" t="s">
        <v>83</v>
      </c>
      <c r="G4" s="88" t="s">
        <v>84</v>
      </c>
      <c r="I4" s="88" t="s">
        <v>85</v>
      </c>
      <c r="J4" s="88"/>
      <c r="K4" s="290" t="s">
        <v>86</v>
      </c>
      <c r="L4" s="306"/>
    </row>
    <row r="5" spans="1:12" ht="15.75">
      <c r="A5" s="290"/>
      <c r="B5" s="295"/>
      <c r="C5" s="295"/>
      <c r="D5" s="294"/>
      <c r="E5" s="88"/>
      <c r="F5" s="88"/>
      <c r="G5" s="88"/>
      <c r="H5" s="88"/>
      <c r="I5" s="88"/>
      <c r="J5" s="88"/>
      <c r="K5" s="290"/>
      <c r="L5" s="306"/>
    </row>
    <row r="6" spans="1:12" ht="110.25">
      <c r="A6" s="70" t="s">
        <v>307</v>
      </c>
      <c r="B6" s="71"/>
      <c r="C6" s="71"/>
      <c r="D6" s="288" t="s">
        <v>308</v>
      </c>
      <c r="E6" s="91"/>
      <c r="F6" s="92" t="s">
        <v>309</v>
      </c>
      <c r="G6" s="92"/>
      <c r="H6" s="71" t="s">
        <v>310</v>
      </c>
      <c r="I6" s="71"/>
      <c r="J6" s="98" t="s">
        <v>311</v>
      </c>
      <c r="K6" s="298"/>
      <c r="L6" s="305"/>
    </row>
    <row r="7" spans="1:12" ht="189">
      <c r="A7" s="73"/>
      <c r="B7" s="262"/>
      <c r="C7" s="262"/>
      <c r="D7" s="74"/>
      <c r="E7" s="74" t="s">
        <v>87</v>
      </c>
      <c r="G7" s="75" t="s">
        <v>88</v>
      </c>
      <c r="I7" s="99" t="s">
        <v>89</v>
      </c>
      <c r="K7" s="299" t="s">
        <v>90</v>
      </c>
      <c r="L7" s="305"/>
    </row>
    <row r="8" spans="1:12" ht="31.5">
      <c r="A8" s="70" t="s">
        <v>7</v>
      </c>
      <c r="B8" s="271" t="s">
        <v>254</v>
      </c>
      <c r="C8" s="287"/>
      <c r="D8" s="225" t="s">
        <v>312</v>
      </c>
      <c r="E8" s="91"/>
      <c r="F8" s="225" t="s">
        <v>313</v>
      </c>
      <c r="G8" s="92"/>
      <c r="H8" s="225" t="s">
        <v>314</v>
      </c>
      <c r="I8" s="71"/>
      <c r="J8" s="225" t="s">
        <v>315</v>
      </c>
      <c r="K8" s="298"/>
      <c r="L8" s="307"/>
    </row>
    <row r="9" spans="1:12" ht="15.75">
      <c r="A9" s="452"/>
      <c r="B9" s="443" t="s">
        <v>9</v>
      </c>
      <c r="C9" s="444" t="s">
        <v>355</v>
      </c>
      <c r="D9" s="445" t="s">
        <v>9</v>
      </c>
      <c r="E9" s="445" t="s">
        <v>10</v>
      </c>
      <c r="F9" s="445" t="s">
        <v>9</v>
      </c>
      <c r="G9" s="445" t="s">
        <v>10</v>
      </c>
      <c r="H9" s="445" t="s">
        <v>9</v>
      </c>
      <c r="I9" s="445" t="s">
        <v>10</v>
      </c>
      <c r="J9" s="445" t="s">
        <v>9</v>
      </c>
      <c r="K9" s="446" t="s">
        <v>10</v>
      </c>
      <c r="L9" s="306"/>
    </row>
    <row r="10" spans="1:12" ht="15.75">
      <c r="A10" s="449" t="s">
        <v>91</v>
      </c>
      <c r="B10" s="450"/>
      <c r="C10" s="450"/>
      <c r="D10" s="450"/>
      <c r="E10" s="450"/>
      <c r="F10" s="450"/>
      <c r="G10" s="450"/>
      <c r="H10" s="450"/>
      <c r="I10" s="450"/>
      <c r="J10" s="450"/>
      <c r="K10" s="451"/>
      <c r="L10" s="306"/>
    </row>
    <row r="11" spans="1:12" ht="30">
      <c r="A11" s="100" t="s">
        <v>92</v>
      </c>
      <c r="B11" s="285"/>
      <c r="C11" s="272"/>
      <c r="D11" s="269"/>
      <c r="E11" s="77"/>
      <c r="F11" s="78"/>
      <c r="G11" s="78"/>
      <c r="H11" s="79"/>
      <c r="I11" s="79"/>
      <c r="J11" s="80"/>
      <c r="K11" s="363"/>
      <c r="L11" s="306"/>
    </row>
    <row r="12" spans="1:12" ht="30">
      <c r="A12" s="100" t="s">
        <v>93</v>
      </c>
      <c r="B12" s="285"/>
      <c r="C12" s="272"/>
      <c r="D12" s="269"/>
      <c r="E12" s="77"/>
      <c r="F12" s="78"/>
      <c r="G12" s="78"/>
      <c r="H12" s="79"/>
      <c r="I12" s="79"/>
      <c r="J12" s="80"/>
      <c r="K12" s="363"/>
      <c r="L12" s="306"/>
    </row>
    <row r="13" spans="1:12" ht="45">
      <c r="A13" s="100" t="s">
        <v>296</v>
      </c>
      <c r="B13" s="285"/>
      <c r="C13" s="272"/>
      <c r="D13" s="269"/>
      <c r="E13" s="77"/>
      <c r="F13" s="78"/>
      <c r="G13" s="78"/>
      <c r="H13" s="79"/>
      <c r="I13" s="79"/>
      <c r="J13" s="80"/>
      <c r="K13" s="363"/>
      <c r="L13" s="306"/>
    </row>
    <row r="14" spans="1:12" ht="30">
      <c r="A14" s="100" t="s">
        <v>297</v>
      </c>
      <c r="B14" s="285"/>
      <c r="C14" s="272"/>
      <c r="D14" s="269"/>
      <c r="E14" s="77"/>
      <c r="F14" s="78"/>
      <c r="G14" s="78"/>
      <c r="H14" s="79"/>
      <c r="I14" s="79"/>
      <c r="J14" s="80"/>
      <c r="K14" s="363"/>
      <c r="L14" s="306"/>
    </row>
    <row r="15" spans="1:12" ht="45">
      <c r="A15" s="100" t="s">
        <v>295</v>
      </c>
      <c r="B15" s="285"/>
      <c r="C15" s="272"/>
      <c r="D15" s="269"/>
      <c r="E15" s="77"/>
      <c r="F15" s="78"/>
      <c r="G15" s="78"/>
      <c r="H15" s="79"/>
      <c r="I15" s="79"/>
      <c r="J15" s="80"/>
      <c r="K15" s="363"/>
      <c r="L15" s="306"/>
    </row>
    <row r="16" spans="1:12" ht="15.75">
      <c r="A16" s="448" t="s">
        <v>94</v>
      </c>
      <c r="B16" s="430"/>
      <c r="C16" s="431"/>
      <c r="D16" s="432"/>
      <c r="E16" s="433"/>
      <c r="F16" s="434"/>
      <c r="G16" s="434"/>
      <c r="H16" s="435"/>
      <c r="I16" s="435"/>
      <c r="J16" s="436"/>
      <c r="K16" s="437"/>
      <c r="L16" s="306"/>
    </row>
    <row r="17" spans="1:12" ht="30">
      <c r="A17" s="100" t="s">
        <v>95</v>
      </c>
      <c r="B17" s="285"/>
      <c r="C17" s="272"/>
      <c r="D17" s="269"/>
      <c r="E17" s="77"/>
      <c r="F17" s="78"/>
      <c r="G17" s="78"/>
      <c r="H17" s="79"/>
      <c r="I17" s="79"/>
      <c r="J17" s="80"/>
      <c r="K17" s="363"/>
      <c r="L17" s="306"/>
    </row>
    <row r="18" spans="1:12" ht="15.75">
      <c r="A18" s="100" t="s">
        <v>96</v>
      </c>
      <c r="B18" s="285"/>
      <c r="C18" s="272"/>
      <c r="D18" s="269"/>
      <c r="E18" s="77"/>
      <c r="F18" s="78"/>
      <c r="G18" s="78"/>
      <c r="H18" s="79"/>
      <c r="I18" s="79"/>
      <c r="J18" s="80"/>
      <c r="K18" s="363"/>
      <c r="L18" s="306"/>
    </row>
    <row r="19" spans="1:12" ht="15.75">
      <c r="A19" s="100" t="s">
        <v>97</v>
      </c>
      <c r="B19" s="285"/>
      <c r="C19" s="272"/>
      <c r="D19" s="269"/>
      <c r="E19" s="77"/>
      <c r="F19" s="78"/>
      <c r="G19" s="78"/>
      <c r="H19" s="79"/>
      <c r="I19" s="79"/>
      <c r="J19" s="80"/>
      <c r="K19" s="363"/>
      <c r="L19" s="306"/>
    </row>
    <row r="20" spans="1:12" ht="30">
      <c r="A20" s="100" t="s">
        <v>98</v>
      </c>
      <c r="B20" s="285"/>
      <c r="C20" s="272"/>
      <c r="D20" s="269"/>
      <c r="E20" s="77"/>
      <c r="F20" s="78"/>
      <c r="G20" s="78"/>
      <c r="H20" s="79"/>
      <c r="I20" s="79"/>
      <c r="J20" s="80"/>
      <c r="K20" s="363"/>
      <c r="L20" s="306"/>
    </row>
    <row r="21" spans="1:12" ht="15.75">
      <c r="A21" s="100" t="s">
        <v>99</v>
      </c>
      <c r="B21" s="285"/>
      <c r="C21" s="272"/>
      <c r="D21" s="269"/>
      <c r="E21" s="77"/>
      <c r="F21" s="78"/>
      <c r="G21" s="78"/>
      <c r="H21" s="79"/>
      <c r="I21" s="79"/>
      <c r="J21" s="80"/>
      <c r="K21" s="363"/>
      <c r="L21" s="306"/>
    </row>
    <row r="22" spans="1:12" ht="30.75">
      <c r="A22" s="100" t="s">
        <v>100</v>
      </c>
      <c r="B22" s="285"/>
      <c r="C22" s="272"/>
      <c r="D22" s="269"/>
      <c r="E22" s="77"/>
      <c r="F22" s="78"/>
      <c r="G22" s="78"/>
      <c r="H22" s="79"/>
      <c r="I22" s="79"/>
      <c r="J22" s="80"/>
      <c r="K22" s="363"/>
      <c r="L22" s="306"/>
    </row>
    <row r="23" spans="1:12" ht="45">
      <c r="A23" s="100" t="s">
        <v>101</v>
      </c>
      <c r="B23" s="285"/>
      <c r="C23" s="272"/>
      <c r="D23" s="269"/>
      <c r="E23" s="77"/>
      <c r="F23" s="78"/>
      <c r="G23" s="78"/>
      <c r="H23" s="79"/>
      <c r="I23" s="79"/>
      <c r="J23" s="80"/>
      <c r="K23" s="363"/>
      <c r="L23" s="306"/>
    </row>
    <row r="24" spans="1:12" ht="30">
      <c r="A24" s="100" t="s">
        <v>102</v>
      </c>
      <c r="B24" s="285"/>
      <c r="C24" s="272"/>
      <c r="D24" s="269"/>
      <c r="E24" s="77"/>
      <c r="F24" s="78"/>
      <c r="G24" s="78"/>
      <c r="H24" s="79"/>
      <c r="I24" s="79"/>
      <c r="J24" s="80"/>
      <c r="K24" s="363"/>
      <c r="L24" s="306"/>
    </row>
    <row r="25" spans="1:12" ht="15.75">
      <c r="A25" s="448" t="s">
        <v>103</v>
      </c>
      <c r="B25" s="430"/>
      <c r="C25" s="431"/>
      <c r="D25" s="432"/>
      <c r="E25" s="433"/>
      <c r="F25" s="434"/>
      <c r="G25" s="434"/>
      <c r="H25" s="435"/>
      <c r="I25" s="435"/>
      <c r="J25" s="436"/>
      <c r="K25" s="437"/>
      <c r="L25" s="306"/>
    </row>
    <row r="26" spans="1:12" ht="60">
      <c r="A26" s="100" t="s">
        <v>104</v>
      </c>
      <c r="B26" s="285"/>
      <c r="C26" s="272"/>
      <c r="D26" s="269"/>
      <c r="E26" s="77"/>
      <c r="F26" s="78"/>
      <c r="G26" s="78"/>
      <c r="H26" s="79"/>
      <c r="I26" s="79"/>
      <c r="J26" s="80"/>
      <c r="K26" s="363"/>
      <c r="L26" s="306"/>
    </row>
    <row r="27" spans="1:12" ht="30.75">
      <c r="A27" s="100" t="s">
        <v>105</v>
      </c>
      <c r="B27" s="285"/>
      <c r="C27" s="272"/>
      <c r="D27" s="269"/>
      <c r="E27" s="77"/>
      <c r="F27" s="78"/>
      <c r="G27" s="78"/>
      <c r="H27" s="79"/>
      <c r="I27" s="79"/>
      <c r="J27" s="80"/>
      <c r="K27" s="363"/>
      <c r="L27" s="306"/>
    </row>
    <row r="28" spans="1:12" ht="30">
      <c r="A28" s="100" t="s">
        <v>106</v>
      </c>
      <c r="B28" s="285"/>
      <c r="C28" s="272"/>
      <c r="D28" s="269"/>
      <c r="E28" s="77"/>
      <c r="F28" s="78"/>
      <c r="G28" s="78"/>
      <c r="H28" s="79"/>
      <c r="I28" s="79"/>
      <c r="J28" s="80"/>
      <c r="K28" s="363"/>
      <c r="L28" s="306"/>
    </row>
    <row r="29" spans="1:12" ht="30.75">
      <c r="A29" s="214" t="s">
        <v>107</v>
      </c>
      <c r="B29" s="285"/>
      <c r="C29" s="272"/>
      <c r="D29" s="269"/>
      <c r="E29" s="77"/>
      <c r="F29" s="78"/>
      <c r="G29" s="78"/>
      <c r="H29" s="79"/>
      <c r="I29" s="79"/>
      <c r="J29" s="80"/>
      <c r="K29" s="363"/>
      <c r="L29" s="306"/>
    </row>
    <row r="30" spans="1:12" ht="15.75">
      <c r="A30" s="444" t="s">
        <v>108</v>
      </c>
      <c r="B30" s="430"/>
      <c r="C30" s="431"/>
      <c r="D30" s="432"/>
      <c r="E30" s="433"/>
      <c r="F30" s="434"/>
      <c r="G30" s="434"/>
      <c r="H30" s="435"/>
      <c r="I30" s="435"/>
      <c r="J30" s="436"/>
      <c r="K30" s="437"/>
      <c r="L30" s="306"/>
    </row>
    <row r="31" spans="1:12" ht="30.75">
      <c r="A31" s="100" t="s">
        <v>109</v>
      </c>
      <c r="B31" s="285"/>
      <c r="C31" s="272"/>
      <c r="D31" s="269"/>
      <c r="E31" s="77"/>
      <c r="F31" s="78"/>
      <c r="G31" s="78"/>
      <c r="H31" s="79"/>
      <c r="I31" s="79"/>
      <c r="J31" s="80"/>
      <c r="K31" s="363"/>
      <c r="L31" s="306"/>
    </row>
    <row r="32" spans="1:12" ht="30">
      <c r="A32" s="100" t="s">
        <v>110</v>
      </c>
      <c r="B32" s="285"/>
      <c r="C32" s="272"/>
      <c r="D32" s="269"/>
      <c r="E32" s="77"/>
      <c r="F32" s="78"/>
      <c r="G32" s="78"/>
      <c r="H32" s="79"/>
      <c r="I32" s="79"/>
      <c r="J32" s="80"/>
      <c r="K32" s="363"/>
      <c r="L32" s="306"/>
    </row>
    <row r="33" spans="1:12" ht="30">
      <c r="A33" s="100" t="s">
        <v>111</v>
      </c>
      <c r="B33" s="285"/>
      <c r="C33" s="272"/>
      <c r="D33" s="269"/>
      <c r="E33" s="77"/>
      <c r="F33" s="78"/>
      <c r="G33" s="78"/>
      <c r="H33" s="79"/>
      <c r="I33" s="79"/>
      <c r="J33" s="80"/>
      <c r="K33" s="363"/>
      <c r="L33" s="306"/>
    </row>
    <row r="34" spans="1:12" ht="30">
      <c r="A34" s="100" t="s">
        <v>112</v>
      </c>
      <c r="B34" s="285"/>
      <c r="C34" s="272"/>
      <c r="D34" s="269"/>
      <c r="E34" s="77"/>
      <c r="F34" s="78"/>
      <c r="G34" s="78"/>
      <c r="H34" s="79"/>
      <c r="I34" s="79"/>
      <c r="J34" s="80"/>
      <c r="K34" s="363"/>
      <c r="L34" s="306"/>
    </row>
    <row r="35" spans="1:12" ht="30">
      <c r="A35" s="100" t="s">
        <v>113</v>
      </c>
      <c r="B35" s="285"/>
      <c r="C35" s="272"/>
      <c r="D35" s="269"/>
      <c r="E35" s="77"/>
      <c r="F35" s="78"/>
      <c r="G35" s="78"/>
      <c r="H35" s="79"/>
      <c r="I35" s="79"/>
      <c r="J35" s="80"/>
      <c r="K35" s="363"/>
      <c r="L35" s="306"/>
    </row>
    <row r="36" spans="1:12" ht="60">
      <c r="A36" s="100" t="s">
        <v>114</v>
      </c>
      <c r="B36" s="285"/>
      <c r="C36" s="272"/>
      <c r="D36" s="269"/>
      <c r="E36" s="77"/>
      <c r="F36" s="78"/>
      <c r="G36" s="78"/>
      <c r="H36" s="79"/>
      <c r="I36" s="79"/>
      <c r="J36" s="80"/>
      <c r="K36" s="363"/>
      <c r="L36" s="306"/>
    </row>
    <row r="37" spans="1:12" ht="45">
      <c r="A37" s="100" t="s">
        <v>115</v>
      </c>
      <c r="B37" s="285"/>
      <c r="C37" s="272"/>
      <c r="D37" s="269"/>
      <c r="E37" s="77"/>
      <c r="F37" s="78"/>
      <c r="G37" s="78"/>
      <c r="H37" s="79"/>
      <c r="I37" s="79"/>
      <c r="J37" s="80"/>
      <c r="K37" s="363"/>
      <c r="L37" s="306"/>
    </row>
    <row r="38" spans="1:12" ht="30">
      <c r="A38" s="100" t="s">
        <v>116</v>
      </c>
      <c r="B38" s="285"/>
      <c r="C38" s="272"/>
      <c r="D38" s="269"/>
      <c r="E38" s="77"/>
      <c r="F38" s="78"/>
      <c r="G38" s="78"/>
      <c r="H38" s="79"/>
      <c r="I38" s="79"/>
      <c r="J38" s="80"/>
      <c r="K38" s="363"/>
      <c r="L38" s="306"/>
    </row>
    <row r="39" spans="1:12" ht="30">
      <c r="A39" s="100" t="s">
        <v>117</v>
      </c>
      <c r="B39" s="285"/>
      <c r="C39" s="272"/>
      <c r="D39" s="269"/>
      <c r="E39" s="77"/>
      <c r="F39" s="78"/>
      <c r="G39" s="78"/>
      <c r="H39" s="79"/>
      <c r="I39" s="79"/>
      <c r="J39" s="80"/>
      <c r="K39" s="363"/>
      <c r="L39" s="306"/>
    </row>
    <row r="40" spans="1:12" ht="15.75">
      <c r="A40" s="100" t="s">
        <v>96</v>
      </c>
      <c r="B40" s="285"/>
      <c r="C40" s="272"/>
      <c r="D40" s="269"/>
      <c r="E40" s="77"/>
      <c r="F40" s="78"/>
      <c r="G40" s="78"/>
      <c r="H40" s="79"/>
      <c r="I40" s="79"/>
      <c r="J40" s="80"/>
      <c r="K40" s="363"/>
      <c r="L40" s="306"/>
    </row>
    <row r="41" spans="1:12" ht="45">
      <c r="A41" s="100" t="s">
        <v>118</v>
      </c>
      <c r="B41" s="285"/>
      <c r="C41" s="272"/>
      <c r="D41" s="269"/>
      <c r="E41" s="77"/>
      <c r="F41" s="78"/>
      <c r="G41" s="78"/>
      <c r="H41" s="79"/>
      <c r="I41" s="79"/>
      <c r="J41" s="80"/>
      <c r="K41" s="363"/>
      <c r="L41" s="306"/>
    </row>
    <row r="42" spans="1:12" ht="45">
      <c r="A42" s="100" t="s">
        <v>119</v>
      </c>
      <c r="B42" s="285"/>
      <c r="C42" s="272"/>
      <c r="D42" s="269"/>
      <c r="E42" s="77"/>
      <c r="F42" s="78"/>
      <c r="G42" s="78"/>
      <c r="H42" s="79"/>
      <c r="I42" s="79"/>
      <c r="J42" s="80"/>
      <c r="K42" s="363"/>
      <c r="L42" s="306"/>
    </row>
    <row r="43" spans="1:12" ht="45">
      <c r="A43" s="100" t="s">
        <v>120</v>
      </c>
      <c r="B43" s="285"/>
      <c r="C43" s="272"/>
      <c r="D43" s="269"/>
      <c r="E43" s="77"/>
      <c r="F43" s="78"/>
      <c r="G43" s="78"/>
      <c r="H43" s="79"/>
      <c r="I43" s="79"/>
      <c r="J43" s="80"/>
      <c r="K43" s="363"/>
      <c r="L43" s="306"/>
    </row>
    <row r="44" spans="1:12" ht="15.75">
      <c r="A44" s="429" t="s">
        <v>329</v>
      </c>
      <c r="B44" s="430"/>
      <c r="C44" s="431"/>
      <c r="D44" s="432"/>
      <c r="E44" s="433"/>
      <c r="F44" s="434"/>
      <c r="G44" s="434"/>
      <c r="H44" s="435"/>
      <c r="I44" s="435"/>
      <c r="J44" s="436"/>
      <c r="K44" s="437"/>
      <c r="L44" s="308"/>
    </row>
    <row r="45" spans="1:12" ht="36.950000000000003" customHeight="1">
      <c r="A45" s="82" t="s">
        <v>330</v>
      </c>
      <c r="B45" s="285"/>
      <c r="C45" s="272"/>
      <c r="D45" s="269"/>
      <c r="E45" s="77"/>
      <c r="F45" s="78"/>
      <c r="G45" s="78"/>
      <c r="H45" s="79"/>
      <c r="I45" s="79"/>
      <c r="J45" s="80"/>
      <c r="K45" s="363"/>
      <c r="L45" s="310"/>
    </row>
    <row r="46" spans="1:12" ht="15.75" customHeight="1">
      <c r="A46" s="223"/>
      <c r="B46" s="85"/>
      <c r="C46" s="85"/>
      <c r="D46" s="85"/>
      <c r="E46" s="85"/>
      <c r="F46" s="85"/>
      <c r="G46" s="85"/>
      <c r="H46" s="86"/>
      <c r="I46" s="86"/>
      <c r="J46" s="85"/>
      <c r="K46" s="85"/>
      <c r="L46" s="296" t="s">
        <v>260</v>
      </c>
    </row>
    <row r="47" spans="1:12" ht="15.75" customHeight="1">
      <c r="A47" s="123" t="s">
        <v>316</v>
      </c>
      <c r="B47" s="274">
        <f>SUM($B$10:$B$46)</f>
        <v>0</v>
      </c>
      <c r="C47" s="274"/>
      <c r="D47" s="124">
        <f>SUM($D$11:$D$45)</f>
        <v>0</v>
      </c>
      <c r="E47" s="301"/>
      <c r="F47" s="124">
        <f>SUM($F$11:$F$45)</f>
        <v>0</v>
      </c>
      <c r="G47" s="301"/>
      <c r="H47" s="124">
        <f>SUM($H$11:$H$45)</f>
        <v>0</v>
      </c>
      <c r="I47" s="301"/>
      <c r="J47" s="301">
        <f>SUM($J$11:$J$45)</f>
        <v>0</v>
      </c>
      <c r="K47" s="301"/>
      <c r="L47" s="311">
        <f>+J47+H47+F47+D47</f>
        <v>0</v>
      </c>
    </row>
    <row r="48" spans="1:12" ht="15.75" customHeight="1">
      <c r="A48" s="215" t="s">
        <v>317</v>
      </c>
      <c r="B48" s="121">
        <f>+B47/$B$50</f>
        <v>0</v>
      </c>
      <c r="C48" s="121"/>
      <c r="D48" s="121">
        <f>+D47/$B$50</f>
        <v>0</v>
      </c>
      <c r="E48" s="301"/>
      <c r="F48" s="121">
        <f>+F47/$B$50</f>
        <v>0</v>
      </c>
      <c r="G48" s="301"/>
      <c r="H48" s="121">
        <f>+H47/$B$50</f>
        <v>0</v>
      </c>
      <c r="I48" s="301"/>
      <c r="J48" s="283">
        <f>+J47/$B$50</f>
        <v>0</v>
      </c>
      <c r="K48" s="283"/>
      <c r="L48" s="312">
        <f>+K48+H48+F48+D48</f>
        <v>0</v>
      </c>
    </row>
    <row r="49" spans="1:12" ht="15.75" customHeight="1" thickBot="1">
      <c r="A49" s="223"/>
      <c r="B49" s="223"/>
      <c r="C49" s="223"/>
      <c r="D49" s="114"/>
      <c r="E49" s="114"/>
      <c r="F49" s="114"/>
      <c r="G49" s="114"/>
      <c r="H49" s="114"/>
      <c r="I49" s="114"/>
      <c r="J49" s="114"/>
      <c r="K49" s="114"/>
      <c r="L49" s="313"/>
    </row>
    <row r="50" spans="1:12" ht="15.75" customHeight="1">
      <c r="A50" s="275" t="s">
        <v>327</v>
      </c>
      <c r="B50" s="317">
        <v>31</v>
      </c>
      <c r="C50" s="315"/>
      <c r="E50" s="314"/>
      <c r="F50" s="314"/>
      <c r="G50" s="314"/>
      <c r="H50" s="314"/>
      <c r="I50" s="314"/>
      <c r="J50" s="314"/>
      <c r="K50" s="314"/>
      <c r="L50" s="314"/>
    </row>
    <row r="51" spans="1:12" ht="15.75" customHeight="1">
      <c r="A51" s="277" t="s">
        <v>353</v>
      </c>
      <c r="B51" s="278">
        <f>B47</f>
        <v>0</v>
      </c>
      <c r="C51" s="316"/>
      <c r="D51" s="314"/>
      <c r="E51" s="314"/>
      <c r="F51" s="314"/>
      <c r="G51" s="314"/>
      <c r="H51" s="314"/>
      <c r="I51" s="314"/>
      <c r="J51" s="314"/>
      <c r="K51" s="314"/>
      <c r="L51" s="314"/>
    </row>
    <row r="52" spans="1:12" ht="15.75" customHeight="1" thickBot="1">
      <c r="A52" s="279" t="s">
        <v>354</v>
      </c>
      <c r="B52" s="280">
        <f>B50-B51</f>
        <v>31</v>
      </c>
      <c r="C52" s="316"/>
      <c r="D52" s="314"/>
      <c r="E52" s="314"/>
      <c r="F52" s="314"/>
      <c r="G52" s="314"/>
      <c r="H52" s="314"/>
      <c r="I52" s="314"/>
      <c r="J52" s="314"/>
      <c r="K52" s="314"/>
      <c r="L52" s="314"/>
    </row>
    <row r="53" spans="1:12" ht="28.5" customHeight="1">
      <c r="A53" s="486" t="s">
        <v>402</v>
      </c>
      <c r="B53" s="487"/>
      <c r="C53" s="487"/>
    </row>
    <row r="54" spans="1:12" ht="15" customHeight="1">
      <c r="A54" s="488" t="s">
        <v>393</v>
      </c>
      <c r="B54" s="488"/>
      <c r="C54" s="491"/>
    </row>
    <row r="55" spans="1:12" ht="15" customHeight="1">
      <c r="A55" s="490" t="s">
        <v>394</v>
      </c>
      <c r="B55" s="488"/>
      <c r="C55" s="491"/>
    </row>
    <row r="56" spans="1:12" ht="15" customHeight="1">
      <c r="A56" s="490" t="s">
        <v>395</v>
      </c>
      <c r="B56" s="488"/>
      <c r="C56" s="491"/>
    </row>
    <row r="57" spans="1:12" ht="15" customHeight="1">
      <c r="A57" s="490" t="s">
        <v>396</v>
      </c>
      <c r="B57" s="488"/>
      <c r="C57" s="491"/>
    </row>
    <row r="58" spans="1:12" ht="15" customHeight="1">
      <c r="A58" s="488" t="s">
        <v>397</v>
      </c>
      <c r="B58" s="488"/>
      <c r="C58" s="491"/>
    </row>
    <row r="59" spans="1:12" ht="15" customHeight="1">
      <c r="A59" s="490" t="s">
        <v>398</v>
      </c>
      <c r="B59" s="488"/>
      <c r="C59" s="491"/>
    </row>
    <row r="60" spans="1:12" ht="15" customHeight="1">
      <c r="A60" s="488" t="s">
        <v>399</v>
      </c>
      <c r="B60" s="488"/>
      <c r="C60" s="491"/>
    </row>
    <row r="61" spans="1:12" ht="15" customHeight="1">
      <c r="A61" s="488" t="s">
        <v>400</v>
      </c>
      <c r="B61" s="488"/>
      <c r="C61" s="491"/>
    </row>
  </sheetData>
  <conditionalFormatting sqref="A11:C45">
    <cfRule type="expression" dxfId="30" priority="4">
      <formula>INDIRECT("B"&amp;ROW())=1</formula>
    </cfRule>
  </conditionalFormatting>
  <conditionalFormatting sqref="D11:K45">
    <cfRule type="expression" dxfId="29" priority="5">
      <formula>INDIRECT("B"&amp;ROW())=1</formula>
    </cfRule>
  </conditionalFormatting>
  <conditionalFormatting sqref="F11:K45">
    <cfRule type="expression" dxfId="28" priority="3">
      <formula>INDIRECT("D"&amp;ROW())=1</formula>
    </cfRule>
  </conditionalFormatting>
  <conditionalFormatting sqref="H11:K45">
    <cfRule type="expression" dxfId="27" priority="2">
      <formula>INDIRECT("F"&amp;ROW())=1</formula>
    </cfRule>
  </conditionalFormatting>
  <conditionalFormatting sqref="J11:K45">
    <cfRule type="expression" dxfId="26" priority="1">
      <formula>INDIRECT("H"&amp;ROW())=1</formula>
    </cfRule>
  </conditionalFormatting>
  <conditionalFormatting sqref="M48">
    <cfRule type="notContainsBlanks" dxfId="25" priority="9">
      <formula>LEN(TRIM(M48))&gt;0</formula>
    </cfRule>
  </conditionalFormatting>
  <pageMargins left="0.7" right="0.7" top="0.75" bottom="0.75" header="0" footer="0"/>
  <pageSetup orientation="landscape"/>
  <legacy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O57"/>
  <sheetViews>
    <sheetView zoomScale="70" zoomScaleNormal="70" workbookViewId="0">
      <pane xSplit="1" ySplit="3" topLeftCell="B4" activePane="bottomRight" state="frozen"/>
      <selection pane="topRight" activeCell="B1" sqref="B1"/>
      <selection pane="bottomLeft" activeCell="A7" sqref="A7"/>
      <selection pane="bottomRight" activeCell="A4" sqref="A4"/>
    </sheetView>
  </sheetViews>
  <sheetFormatPr defaultColWidth="12.7109375" defaultRowHeight="15" customHeight="1"/>
  <cols>
    <col min="1" max="1" width="75.85546875" customWidth="1"/>
    <col min="2" max="2" width="17.140625" style="65" customWidth="1"/>
    <col min="3" max="3" width="26" style="65" customWidth="1"/>
    <col min="4" max="4" width="8.140625" customWidth="1"/>
    <col min="5" max="5" width="36" customWidth="1"/>
    <col min="6" max="6" width="7.5703125" customWidth="1"/>
    <col min="7" max="7" width="33.5703125" customWidth="1"/>
    <col min="8" max="8" width="8.42578125" customWidth="1"/>
    <col min="9" max="9" width="37.28515625" customWidth="1"/>
    <col min="10" max="10" width="8.140625" customWidth="1"/>
    <col min="11" max="11" width="34.5703125" customWidth="1"/>
    <col min="12" max="31" width="38.7109375" style="320" customWidth="1"/>
    <col min="32" max="41" width="12.7109375" style="320"/>
  </cols>
  <sheetData>
    <row r="1" spans="1:12" ht="29.25" customHeight="1">
      <c r="A1" s="23" t="s">
        <v>221</v>
      </c>
      <c r="B1" s="37">
        <f>SUM(B46-D43-F43-H43-J43-B43)</f>
        <v>27</v>
      </c>
      <c r="C1" s="67"/>
      <c r="D1" s="1"/>
      <c r="E1" s="1"/>
      <c r="F1" s="1"/>
      <c r="G1" s="1"/>
      <c r="H1" s="2"/>
      <c r="I1" s="2"/>
      <c r="J1" s="331"/>
      <c r="K1" s="335"/>
      <c r="L1" s="329"/>
    </row>
    <row r="2" spans="1:12" ht="34.5" customHeight="1">
      <c r="A2" s="241" t="s">
        <v>121</v>
      </c>
      <c r="B2" s="284" t="s">
        <v>356</v>
      </c>
      <c r="C2" s="228"/>
      <c r="D2" s="242"/>
      <c r="E2" s="243" t="s">
        <v>303</v>
      </c>
      <c r="F2" s="242"/>
      <c r="G2" s="244" t="s">
        <v>304</v>
      </c>
      <c r="H2" s="242"/>
      <c r="I2" s="245" t="s">
        <v>314</v>
      </c>
      <c r="J2" s="332"/>
      <c r="K2" s="336" t="s">
        <v>306</v>
      </c>
      <c r="L2" s="322"/>
    </row>
    <row r="3" spans="1:12" s="232" customFormat="1" ht="29.1" customHeight="1">
      <c r="A3" s="228"/>
      <c r="B3" s="228" t="s">
        <v>9</v>
      </c>
      <c r="C3" s="228" t="s">
        <v>355</v>
      </c>
      <c r="D3" s="264" t="s">
        <v>9</v>
      </c>
      <c r="E3" s="229" t="s">
        <v>10</v>
      </c>
      <c r="F3" s="264" t="s">
        <v>9</v>
      </c>
      <c r="G3" s="229" t="s">
        <v>10</v>
      </c>
      <c r="H3" s="264" t="s">
        <v>9</v>
      </c>
      <c r="I3" s="229" t="s">
        <v>10</v>
      </c>
      <c r="J3" s="333" t="s">
        <v>9</v>
      </c>
      <c r="K3" s="337" t="s">
        <v>10</v>
      </c>
      <c r="L3" s="304"/>
    </row>
    <row r="4" spans="1:12" ht="191.25" customHeight="1">
      <c r="A4" s="14" t="s">
        <v>122</v>
      </c>
      <c r="B4" s="318"/>
      <c r="C4" s="318"/>
      <c r="E4" s="32" t="s">
        <v>123</v>
      </c>
      <c r="G4" s="51" t="s">
        <v>124</v>
      </c>
      <c r="H4" s="8"/>
      <c r="I4" s="8" t="s">
        <v>125</v>
      </c>
      <c r="J4" s="50"/>
      <c r="K4" s="54"/>
      <c r="L4" s="323"/>
    </row>
    <row r="5" spans="1:12" ht="1.5" customHeight="1">
      <c r="A5" s="10"/>
      <c r="B5" s="262"/>
      <c r="C5" s="262"/>
      <c r="D5" s="8"/>
      <c r="E5" s="52"/>
      <c r="F5" s="8"/>
      <c r="G5" s="8"/>
      <c r="H5" s="8"/>
      <c r="I5" s="8"/>
      <c r="J5" s="50"/>
      <c r="K5" s="338"/>
      <c r="L5" s="323"/>
    </row>
    <row r="6" spans="1:12" ht="32.25" customHeight="1">
      <c r="A6" s="241" t="s">
        <v>307</v>
      </c>
      <c r="B6" s="71"/>
      <c r="C6" s="71"/>
      <c r="D6" s="242"/>
      <c r="E6" s="243" t="s">
        <v>308</v>
      </c>
      <c r="F6" s="244" t="s">
        <v>309</v>
      </c>
      <c r="G6" s="244"/>
      <c r="H6" s="242"/>
      <c r="I6" s="243" t="s">
        <v>310</v>
      </c>
      <c r="J6" s="332"/>
      <c r="K6" s="336" t="s">
        <v>311</v>
      </c>
      <c r="L6" s="322"/>
    </row>
    <row r="7" spans="1:12" ht="77.099999999999994" customHeight="1">
      <c r="A7" s="5"/>
      <c r="B7" s="262"/>
      <c r="C7" s="262"/>
      <c r="E7" s="6" t="s">
        <v>126</v>
      </c>
      <c r="G7" s="7" t="s">
        <v>127</v>
      </c>
      <c r="I7" s="47" t="s">
        <v>128</v>
      </c>
      <c r="J7" s="320"/>
      <c r="K7" s="47" t="s">
        <v>129</v>
      </c>
      <c r="L7" s="322"/>
    </row>
    <row r="8" spans="1:12" ht="15.75" customHeight="1">
      <c r="A8" s="3" t="s">
        <v>7</v>
      </c>
      <c r="B8" s="391" t="s">
        <v>254</v>
      </c>
      <c r="C8" s="287"/>
      <c r="D8" s="239" t="s">
        <v>312</v>
      </c>
      <c r="E8" s="12"/>
      <c r="F8" s="239" t="s">
        <v>313</v>
      </c>
      <c r="G8" s="46"/>
      <c r="H8" s="240" t="s">
        <v>314</v>
      </c>
      <c r="I8" s="13"/>
      <c r="J8" s="334" t="s">
        <v>315</v>
      </c>
      <c r="K8" s="338"/>
      <c r="L8" s="328"/>
    </row>
    <row r="9" spans="1:12" ht="22.5" customHeight="1">
      <c r="A9" s="438" t="s">
        <v>299</v>
      </c>
      <c r="B9" s="443" t="s">
        <v>9</v>
      </c>
      <c r="C9" s="444" t="s">
        <v>355</v>
      </c>
      <c r="D9" s="445" t="s">
        <v>9</v>
      </c>
      <c r="E9" s="445" t="s">
        <v>10</v>
      </c>
      <c r="F9" s="445" t="s">
        <v>9</v>
      </c>
      <c r="G9" s="445" t="s">
        <v>10</v>
      </c>
      <c r="H9" s="445" t="s">
        <v>9</v>
      </c>
      <c r="I9" s="445" t="s">
        <v>10</v>
      </c>
      <c r="J9" s="446" t="s">
        <v>9</v>
      </c>
      <c r="K9" s="447" t="s">
        <v>10</v>
      </c>
      <c r="L9" s="323"/>
    </row>
    <row r="10" spans="1:12" ht="51.95" customHeight="1">
      <c r="A10" s="221" t="s">
        <v>298</v>
      </c>
      <c r="B10" s="285"/>
      <c r="C10" s="272"/>
      <c r="D10" s="269"/>
      <c r="E10" s="77"/>
      <c r="F10" s="78"/>
      <c r="G10" s="78"/>
      <c r="H10" s="79"/>
      <c r="I10" s="79"/>
      <c r="J10" s="80"/>
      <c r="K10" s="363"/>
      <c r="L10" s="323"/>
    </row>
    <row r="11" spans="1:12" ht="15.75">
      <c r="A11" s="16" t="s">
        <v>130</v>
      </c>
      <c r="B11" s="285"/>
      <c r="C11" s="272"/>
      <c r="D11" s="269"/>
      <c r="E11" s="77"/>
      <c r="F11" s="78"/>
      <c r="G11" s="78"/>
      <c r="H11" s="79"/>
      <c r="I11" s="79"/>
      <c r="J11" s="80"/>
      <c r="K11" s="363"/>
      <c r="L11" s="323"/>
    </row>
    <row r="12" spans="1:12" ht="15.75">
      <c r="A12" s="16" t="s">
        <v>131</v>
      </c>
      <c r="B12" s="285"/>
      <c r="C12" s="272"/>
      <c r="D12" s="269"/>
      <c r="E12" s="77"/>
      <c r="F12" s="78"/>
      <c r="G12" s="78"/>
      <c r="H12" s="79"/>
      <c r="I12" s="79"/>
      <c r="J12" s="80"/>
      <c r="K12" s="363"/>
      <c r="L12" s="323"/>
    </row>
    <row r="13" spans="1:12" ht="30">
      <c r="A13" s="16" t="s">
        <v>132</v>
      </c>
      <c r="B13" s="285"/>
      <c r="C13" s="272"/>
      <c r="D13" s="269"/>
      <c r="E13" s="77"/>
      <c r="F13" s="78"/>
      <c r="G13" s="78"/>
      <c r="H13" s="79"/>
      <c r="I13" s="79"/>
      <c r="J13" s="80"/>
      <c r="K13" s="363"/>
      <c r="L13" s="323"/>
    </row>
    <row r="14" spans="1:12" ht="15.75">
      <c r="A14" s="16" t="s">
        <v>133</v>
      </c>
      <c r="B14" s="285"/>
      <c r="C14" s="272"/>
      <c r="D14" s="269"/>
      <c r="E14" s="77"/>
      <c r="F14" s="78"/>
      <c r="G14" s="78"/>
      <c r="H14" s="79"/>
      <c r="I14" s="79"/>
      <c r="J14" s="80"/>
      <c r="K14" s="363"/>
      <c r="L14" s="323"/>
    </row>
    <row r="15" spans="1:12" ht="15.75">
      <c r="A15" s="438" t="s">
        <v>134</v>
      </c>
      <c r="B15" s="430"/>
      <c r="C15" s="431"/>
      <c r="D15" s="432"/>
      <c r="E15" s="433"/>
      <c r="F15" s="434"/>
      <c r="G15" s="434"/>
      <c r="H15" s="435"/>
      <c r="I15" s="435"/>
      <c r="J15" s="436"/>
      <c r="K15" s="437"/>
      <c r="L15" s="323"/>
    </row>
    <row r="16" spans="1:12" ht="15.75">
      <c r="A16" s="16" t="s">
        <v>135</v>
      </c>
      <c r="B16" s="285"/>
      <c r="C16" s="272"/>
      <c r="D16" s="269"/>
      <c r="E16" s="77"/>
      <c r="F16" s="78"/>
      <c r="G16" s="78"/>
      <c r="H16" s="79"/>
      <c r="I16" s="79"/>
      <c r="J16" s="80"/>
      <c r="K16" s="363"/>
      <c r="L16" s="323"/>
    </row>
    <row r="17" spans="1:12" ht="30">
      <c r="A17" s="16" t="s">
        <v>136</v>
      </c>
      <c r="B17" s="285"/>
      <c r="C17" s="272"/>
      <c r="D17" s="269"/>
      <c r="E17" s="77"/>
      <c r="F17" s="78"/>
      <c r="G17" s="78"/>
      <c r="H17" s="79"/>
      <c r="I17" s="79"/>
      <c r="J17" s="80"/>
      <c r="K17" s="363"/>
      <c r="L17" s="323"/>
    </row>
    <row r="18" spans="1:12" ht="15.75">
      <c r="A18" s="16" t="s">
        <v>137</v>
      </c>
      <c r="B18" s="285"/>
      <c r="C18" s="272"/>
      <c r="D18" s="269"/>
      <c r="E18" s="77"/>
      <c r="F18" s="78"/>
      <c r="G18" s="78"/>
      <c r="H18" s="79"/>
      <c r="I18" s="79"/>
      <c r="J18" s="80"/>
      <c r="K18" s="363"/>
      <c r="L18" s="323"/>
    </row>
    <row r="19" spans="1:12" ht="15.75">
      <c r="A19" s="16" t="s">
        <v>138</v>
      </c>
      <c r="B19" s="285"/>
      <c r="C19" s="272"/>
      <c r="D19" s="269"/>
      <c r="E19" s="77"/>
      <c r="F19" s="78"/>
      <c r="G19" s="78"/>
      <c r="H19" s="79"/>
      <c r="I19" s="79"/>
      <c r="J19" s="80"/>
      <c r="K19" s="363"/>
      <c r="L19" s="323"/>
    </row>
    <row r="20" spans="1:12" ht="30">
      <c r="A20" s="16" t="s">
        <v>139</v>
      </c>
      <c r="B20" s="285"/>
      <c r="C20" s="272"/>
      <c r="D20" s="269"/>
      <c r="E20" s="77"/>
      <c r="F20" s="78"/>
      <c r="G20" s="78"/>
      <c r="H20" s="79"/>
      <c r="I20" s="79"/>
      <c r="J20" s="80"/>
      <c r="K20" s="363"/>
      <c r="L20" s="323"/>
    </row>
    <row r="21" spans="1:12" ht="30">
      <c r="A21" s="16" t="s">
        <v>140</v>
      </c>
      <c r="B21" s="285"/>
      <c r="C21" s="272"/>
      <c r="D21" s="269"/>
      <c r="E21" s="77"/>
      <c r="F21" s="78"/>
      <c r="G21" s="78"/>
      <c r="H21" s="79"/>
      <c r="I21" s="79"/>
      <c r="J21" s="80"/>
      <c r="K21" s="363"/>
      <c r="L21" s="323"/>
    </row>
    <row r="22" spans="1:12" ht="15.75">
      <c r="A22" s="438" t="s">
        <v>36</v>
      </c>
      <c r="B22" s="430"/>
      <c r="C22" s="431"/>
      <c r="D22" s="432"/>
      <c r="E22" s="433"/>
      <c r="F22" s="434"/>
      <c r="G22" s="434"/>
      <c r="H22" s="435"/>
      <c r="I22" s="435"/>
      <c r="J22" s="436"/>
      <c r="K22" s="437"/>
      <c r="L22" s="323"/>
    </row>
    <row r="23" spans="1:12" ht="15.75">
      <c r="A23" s="16" t="s">
        <v>37</v>
      </c>
      <c r="B23" s="285"/>
      <c r="C23" s="272"/>
      <c r="D23" s="269"/>
      <c r="E23" s="77"/>
      <c r="F23" s="78"/>
      <c r="G23" s="78"/>
      <c r="H23" s="79"/>
      <c r="I23" s="79"/>
      <c r="J23" s="80"/>
      <c r="K23" s="363"/>
      <c r="L23" s="323"/>
    </row>
    <row r="24" spans="1:12" ht="30">
      <c r="A24" s="16" t="s">
        <v>38</v>
      </c>
      <c r="B24" s="285"/>
      <c r="C24" s="272"/>
      <c r="D24" s="269"/>
      <c r="E24" s="77"/>
      <c r="F24" s="78"/>
      <c r="G24" s="78"/>
      <c r="H24" s="79"/>
      <c r="I24" s="79"/>
      <c r="J24" s="80"/>
      <c r="K24" s="363"/>
      <c r="L24" s="323"/>
    </row>
    <row r="25" spans="1:12" ht="15.75">
      <c r="A25" s="16" t="s">
        <v>39</v>
      </c>
      <c r="B25" s="285"/>
      <c r="C25" s="272"/>
      <c r="D25" s="269"/>
      <c r="E25" s="77"/>
      <c r="F25" s="78"/>
      <c r="G25" s="78"/>
      <c r="H25" s="79"/>
      <c r="I25" s="79"/>
      <c r="J25" s="80"/>
      <c r="K25" s="363"/>
      <c r="L25" s="323"/>
    </row>
    <row r="26" spans="1:12" ht="15.75">
      <c r="A26" s="438" t="s">
        <v>40</v>
      </c>
      <c r="B26" s="430"/>
      <c r="C26" s="431"/>
      <c r="D26" s="432"/>
      <c r="E26" s="433"/>
      <c r="F26" s="434"/>
      <c r="G26" s="434"/>
      <c r="H26" s="435"/>
      <c r="I26" s="435"/>
      <c r="J26" s="436"/>
      <c r="K26" s="437"/>
      <c r="L26" s="323"/>
    </row>
    <row r="27" spans="1:12" ht="29.25" customHeight="1">
      <c r="A27" s="16" t="s">
        <v>41</v>
      </c>
      <c r="B27" s="285"/>
      <c r="C27" s="272"/>
      <c r="D27" s="269"/>
      <c r="E27" s="77"/>
      <c r="F27" s="78"/>
      <c r="G27" s="78"/>
      <c r="H27" s="79"/>
      <c r="I27" s="79"/>
      <c r="J27" s="80"/>
      <c r="K27" s="363"/>
      <c r="L27" s="323"/>
    </row>
    <row r="28" spans="1:12" ht="30">
      <c r="A28" s="16" t="s">
        <v>42</v>
      </c>
      <c r="B28" s="285"/>
      <c r="C28" s="272"/>
      <c r="D28" s="269"/>
      <c r="E28" s="77"/>
      <c r="F28" s="78"/>
      <c r="G28" s="78"/>
      <c r="H28" s="79"/>
      <c r="I28" s="79"/>
      <c r="J28" s="80"/>
      <c r="K28" s="363"/>
      <c r="L28" s="323"/>
    </row>
    <row r="29" spans="1:12" ht="15.75">
      <c r="A29" s="16" t="s">
        <v>43</v>
      </c>
      <c r="B29" s="285"/>
      <c r="C29" s="272"/>
      <c r="D29" s="269"/>
      <c r="E29" s="77"/>
      <c r="F29" s="78"/>
      <c r="G29" s="78"/>
      <c r="H29" s="79"/>
      <c r="I29" s="79"/>
      <c r="J29" s="80"/>
      <c r="K29" s="363"/>
      <c r="L29" s="323"/>
    </row>
    <row r="30" spans="1:12" ht="15.75">
      <c r="A30" s="16" t="s">
        <v>44</v>
      </c>
      <c r="B30" s="285"/>
      <c r="C30" s="272"/>
      <c r="D30" s="269"/>
      <c r="E30" s="77"/>
      <c r="F30" s="78"/>
      <c r="G30" s="78"/>
      <c r="H30" s="79"/>
      <c r="I30" s="79"/>
      <c r="J30" s="80"/>
      <c r="K30" s="363"/>
      <c r="L30" s="323"/>
    </row>
    <row r="31" spans="1:12" ht="15.75">
      <c r="A31" s="16" t="s">
        <v>45</v>
      </c>
      <c r="B31" s="285"/>
      <c r="C31" s="272"/>
      <c r="D31" s="269"/>
      <c r="E31" s="77"/>
      <c r="F31" s="78"/>
      <c r="G31" s="78"/>
      <c r="H31" s="79"/>
      <c r="I31" s="79"/>
      <c r="J31" s="80"/>
      <c r="K31" s="363"/>
      <c r="L31" s="323"/>
    </row>
    <row r="32" spans="1:12" ht="15.75">
      <c r="A32" s="16" t="s">
        <v>46</v>
      </c>
      <c r="B32" s="285"/>
      <c r="C32" s="272"/>
      <c r="D32" s="269"/>
      <c r="E32" s="77"/>
      <c r="F32" s="78"/>
      <c r="G32" s="78"/>
      <c r="H32" s="79"/>
      <c r="I32" s="79"/>
      <c r="J32" s="80"/>
      <c r="K32" s="363"/>
      <c r="L32" s="323"/>
    </row>
    <row r="33" spans="1:12" ht="15.75">
      <c r="A33" s="16" t="s">
        <v>47</v>
      </c>
      <c r="B33" s="285"/>
      <c r="C33" s="272"/>
      <c r="D33" s="269"/>
      <c r="E33" s="77"/>
      <c r="F33" s="78"/>
      <c r="G33" s="78"/>
      <c r="H33" s="79"/>
      <c r="I33" s="79"/>
      <c r="J33" s="80"/>
      <c r="K33" s="363"/>
      <c r="L33" s="323"/>
    </row>
    <row r="34" spans="1:12" ht="30">
      <c r="A34" s="16" t="s">
        <v>48</v>
      </c>
      <c r="B34" s="285"/>
      <c r="C34" s="272"/>
      <c r="D34" s="269"/>
      <c r="E34" s="77"/>
      <c r="F34" s="78"/>
      <c r="G34" s="78"/>
      <c r="H34" s="79"/>
      <c r="I34" s="79"/>
      <c r="J34" s="80"/>
      <c r="K34" s="363"/>
      <c r="L34" s="323"/>
    </row>
    <row r="35" spans="1:12" ht="15.75">
      <c r="A35" s="16" t="s">
        <v>49</v>
      </c>
      <c r="B35" s="285"/>
      <c r="C35" s="272"/>
      <c r="D35" s="269"/>
      <c r="E35" s="77"/>
      <c r="F35" s="78"/>
      <c r="G35" s="78"/>
      <c r="H35" s="79"/>
      <c r="I35" s="79"/>
      <c r="J35" s="80"/>
      <c r="K35" s="363"/>
      <c r="L35" s="323"/>
    </row>
    <row r="36" spans="1:12" ht="15.75">
      <c r="A36" s="16" t="s">
        <v>50</v>
      </c>
      <c r="B36" s="285"/>
      <c r="C36" s="272"/>
      <c r="D36" s="269"/>
      <c r="E36" s="77"/>
      <c r="F36" s="78"/>
      <c r="G36" s="78"/>
      <c r="H36" s="79"/>
      <c r="I36" s="79"/>
      <c r="J36" s="80"/>
      <c r="K36" s="363"/>
      <c r="L36" s="323"/>
    </row>
    <row r="37" spans="1:12" ht="15.75">
      <c r="A37" s="16" t="s">
        <v>51</v>
      </c>
      <c r="B37" s="285"/>
      <c r="C37" s="272"/>
      <c r="D37" s="269"/>
      <c r="E37" s="77"/>
      <c r="F37" s="78"/>
      <c r="G37" s="78"/>
      <c r="H37" s="79"/>
      <c r="I37" s="79"/>
      <c r="J37" s="80"/>
      <c r="K37" s="363"/>
      <c r="L37" s="323"/>
    </row>
    <row r="38" spans="1:12" ht="15.75">
      <c r="A38" s="438" t="s">
        <v>141</v>
      </c>
      <c r="B38" s="430"/>
      <c r="C38" s="431"/>
      <c r="D38" s="432"/>
      <c r="E38" s="433"/>
      <c r="F38" s="434"/>
      <c r="G38" s="434"/>
      <c r="H38" s="435"/>
      <c r="I38" s="435"/>
      <c r="J38" s="436"/>
      <c r="K38" s="437"/>
      <c r="L38" s="323"/>
    </row>
    <row r="39" spans="1:12" ht="30">
      <c r="A39" s="16" t="s">
        <v>142</v>
      </c>
      <c r="B39" s="285"/>
      <c r="C39" s="272"/>
      <c r="D39" s="269"/>
      <c r="E39" s="77"/>
      <c r="F39" s="78"/>
      <c r="G39" s="78"/>
      <c r="H39" s="79"/>
      <c r="I39" s="79"/>
      <c r="J39" s="80"/>
      <c r="K39" s="363"/>
      <c r="L39" s="323"/>
    </row>
    <row r="40" spans="1:12" s="65" customFormat="1" ht="15.75">
      <c r="A40" s="429" t="s">
        <v>329</v>
      </c>
      <c r="B40" s="430"/>
      <c r="C40" s="431"/>
      <c r="D40" s="432"/>
      <c r="E40" s="433"/>
      <c r="F40" s="434"/>
      <c r="G40" s="434"/>
      <c r="H40" s="435"/>
      <c r="I40" s="435"/>
      <c r="J40" s="436"/>
      <c r="K40" s="437"/>
      <c r="L40" s="308"/>
    </row>
    <row r="41" spans="1:12" s="65" customFormat="1" ht="32.450000000000003" customHeight="1">
      <c r="A41" s="82" t="s">
        <v>330</v>
      </c>
      <c r="B41" s="285"/>
      <c r="C41" s="272"/>
      <c r="D41" s="269"/>
      <c r="E41" s="77"/>
      <c r="F41" s="78"/>
      <c r="G41" s="78"/>
      <c r="H41" s="79"/>
      <c r="I41" s="79"/>
      <c r="J41" s="80"/>
      <c r="K41" s="363"/>
      <c r="L41" s="310"/>
    </row>
    <row r="42" spans="1:12" ht="15.75" customHeight="1">
      <c r="A42" s="223"/>
      <c r="B42" s="223"/>
      <c r="C42" s="223"/>
      <c r="D42" s="85"/>
      <c r="E42" s="85"/>
      <c r="F42" s="85"/>
      <c r="G42" s="85"/>
      <c r="H42" s="86"/>
      <c r="I42" s="86"/>
      <c r="J42" s="85"/>
      <c r="K42" s="85"/>
      <c r="L42" s="339" t="s">
        <v>260</v>
      </c>
    </row>
    <row r="43" spans="1:12" ht="15.75" customHeight="1">
      <c r="A43" s="123" t="s">
        <v>316</v>
      </c>
      <c r="B43" s="274">
        <f>SUM($B$10:$B$41)</f>
        <v>0</v>
      </c>
      <c r="C43" s="274"/>
      <c r="D43" s="124">
        <f>SUM($D$10:$D$41)</f>
        <v>0</v>
      </c>
      <c r="E43" s="274"/>
      <c r="F43" s="124">
        <f>SUM($F$10:$F$41)</f>
        <v>0</v>
      </c>
      <c r="G43" s="274"/>
      <c r="H43" s="124">
        <f>SUM($H$10:$H$41)</f>
        <v>0</v>
      </c>
      <c r="I43" s="274"/>
      <c r="J43" s="301">
        <f>SUM($J$10:$J$41)</f>
        <v>0</v>
      </c>
      <c r="K43" s="274"/>
      <c r="L43" s="145">
        <f>+J43+H43+F43+D43</f>
        <v>0</v>
      </c>
    </row>
    <row r="44" spans="1:12" ht="15.75" customHeight="1">
      <c r="A44" s="215" t="s">
        <v>317</v>
      </c>
      <c r="B44" s="121">
        <f>+B43/$B$46</f>
        <v>0</v>
      </c>
      <c r="C44" s="121"/>
      <c r="D44" s="121">
        <f>+D43/$B$46</f>
        <v>0</v>
      </c>
      <c r="E44" s="274"/>
      <c r="F44" s="121">
        <f>+F43/$B$46</f>
        <v>0</v>
      </c>
      <c r="G44" s="274"/>
      <c r="H44" s="121">
        <f>+H43/$B$46</f>
        <v>0</v>
      </c>
      <c r="I44" s="274"/>
      <c r="J44" s="283">
        <f>+J43/$B$46</f>
        <v>0</v>
      </c>
      <c r="K44" s="274"/>
      <c r="L44" s="341">
        <f>+J44+H44+F44+D44</f>
        <v>0</v>
      </c>
    </row>
    <row r="46" spans="1:12" ht="15.75" customHeight="1">
      <c r="A46" s="275" t="s">
        <v>328</v>
      </c>
      <c r="B46" s="319">
        <v>27</v>
      </c>
    </row>
    <row r="47" spans="1:12" ht="15.75" customHeight="1">
      <c r="A47" s="277" t="s">
        <v>353</v>
      </c>
      <c r="B47" s="278">
        <f>B43</f>
        <v>0</v>
      </c>
    </row>
    <row r="48" spans="1:12" s="320" customFormat="1" ht="15.75" customHeight="1" thickBot="1">
      <c r="A48" s="279" t="s">
        <v>354</v>
      </c>
      <c r="B48" s="280">
        <f>B46-B47</f>
        <v>27</v>
      </c>
    </row>
    <row r="49" spans="1:3" ht="27.75" customHeight="1">
      <c r="A49" s="486" t="s">
        <v>403</v>
      </c>
      <c r="B49" s="487"/>
      <c r="C49" s="487"/>
    </row>
    <row r="50" spans="1:3" ht="15" customHeight="1">
      <c r="A50" s="488" t="s">
        <v>393</v>
      </c>
      <c r="B50" s="488"/>
      <c r="C50" s="491"/>
    </row>
    <row r="51" spans="1:3" ht="15" customHeight="1">
      <c r="A51" s="490" t="s">
        <v>394</v>
      </c>
      <c r="B51" s="488"/>
      <c r="C51" s="491"/>
    </row>
    <row r="52" spans="1:3" ht="15" customHeight="1">
      <c r="A52" s="490" t="s">
        <v>395</v>
      </c>
      <c r="B52" s="488"/>
      <c r="C52" s="491"/>
    </row>
    <row r="53" spans="1:3" ht="15" customHeight="1">
      <c r="A53" s="490" t="s">
        <v>396</v>
      </c>
      <c r="B53" s="488"/>
      <c r="C53" s="491"/>
    </row>
    <row r="54" spans="1:3" ht="15" customHeight="1">
      <c r="A54" s="488" t="s">
        <v>397</v>
      </c>
      <c r="B54" s="488"/>
      <c r="C54" s="491"/>
    </row>
    <row r="55" spans="1:3" ht="15" customHeight="1">
      <c r="A55" s="490" t="s">
        <v>398</v>
      </c>
      <c r="B55" s="488"/>
      <c r="C55" s="491"/>
    </row>
    <row r="56" spans="1:3" ht="15" customHeight="1">
      <c r="A56" s="488" t="s">
        <v>399</v>
      </c>
      <c r="B56" s="488"/>
      <c r="C56" s="491"/>
    </row>
    <row r="57" spans="1:3" ht="15" customHeight="1">
      <c r="A57" s="488" t="s">
        <v>400</v>
      </c>
      <c r="B57" s="488"/>
      <c r="C57" s="491"/>
    </row>
  </sheetData>
  <conditionalFormatting sqref="A10:C41">
    <cfRule type="expression" dxfId="24" priority="4">
      <formula>INDIRECT("B"&amp;ROW())=1</formula>
    </cfRule>
  </conditionalFormatting>
  <conditionalFormatting sqref="D10:K41">
    <cfRule type="expression" dxfId="23" priority="5">
      <formula>INDIRECT("B"&amp;ROW())=1</formula>
    </cfRule>
  </conditionalFormatting>
  <conditionalFormatting sqref="F10:K41">
    <cfRule type="expression" dxfId="22" priority="3">
      <formula>INDIRECT("D"&amp;ROW())=1</formula>
    </cfRule>
  </conditionalFormatting>
  <conditionalFormatting sqref="H10:K41">
    <cfRule type="expression" dxfId="21" priority="2">
      <formula>INDIRECT("F"&amp;ROW())=1</formula>
    </cfRule>
  </conditionalFormatting>
  <conditionalFormatting sqref="J10:K41">
    <cfRule type="expression" dxfId="20" priority="1">
      <formula>INDIRECT("H"&amp;ROW())=1</formula>
    </cfRule>
  </conditionalFormatting>
  <conditionalFormatting sqref="M43">
    <cfRule type="notContainsBlanks" dxfId="19" priority="8">
      <formula>LEN(TRIM(M43))&gt;0</formula>
    </cfRule>
  </conditionalFormatting>
  <pageMargins left="0.7" right="0.7" top="0.75" bottom="0.75" header="0" footer="0"/>
  <pageSetup orientation="landscape"/>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2.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Cover</vt:lpstr>
      <vt:lpstr>Final Totals</vt:lpstr>
      <vt:lpstr>Use Instructions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2024-11-01T19:07:44Z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